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tkazu\Downloads\"/>
    </mc:Choice>
  </mc:AlternateContent>
  <xr:revisionPtr revIDLastSave="0" documentId="13_ncr:1_{F7FAA5BF-1136-42B2-BC5B-339CF70C7997}" xr6:coauthVersionLast="47" xr6:coauthVersionMax="47" xr10:uidLastSave="{00000000-0000-0000-0000-000000000000}"/>
  <bookViews>
    <workbookView xWindow="4110" yWindow="2910" windowWidth="27990" windowHeight="16515" xr2:uid="{00000000-000D-0000-FFFF-FFFF00000000}"/>
  </bookViews>
  <sheets>
    <sheet name="収支計算書入力について" sheetId="9" r:id="rId1"/>
    <sheet name="収支計算-表" sheetId="3" r:id="rId2"/>
    <sheet name="収支計算書-裏" sheetId="4" r:id="rId3"/>
    <sheet name="償却率表" sheetId="10" r:id="rId4"/>
  </sheets>
  <definedNames>
    <definedName name="_xlnm.Print_Area" localSheetId="2">'収支計算書-裏'!$A$1:$AG$40</definedName>
    <definedName name="_xlnm.Print_Area" localSheetId="1">'収支計算-表'!$A$1:$AN$51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3" i="4" l="1"/>
  <c r="AA27" i="4"/>
  <c r="AA29" i="4"/>
  <c r="AA31" i="4"/>
  <c r="W27" i="4"/>
  <c r="W29" i="4"/>
  <c r="W31" i="4"/>
  <c r="S27" i="4"/>
  <c r="S29" i="4"/>
  <c r="S31" i="4"/>
  <c r="O19" i="4"/>
  <c r="S19" i="4" s="1"/>
  <c r="W19" i="4" s="1"/>
  <c r="AA19" i="4" s="1"/>
  <c r="O31" i="4"/>
  <c r="O29" i="4"/>
  <c r="O27" i="4"/>
  <c r="O25" i="4"/>
  <c r="S25" i="4" s="1"/>
  <c r="W25" i="4" s="1"/>
  <c r="AA25" i="4" s="1"/>
  <c r="O23" i="4"/>
  <c r="S23" i="4" s="1"/>
  <c r="W23" i="4" s="1"/>
  <c r="AA23" i="4" s="1"/>
  <c r="O21" i="4"/>
  <c r="S21" i="4" s="1"/>
  <c r="W21" i="4" s="1"/>
  <c r="AA21" i="4" s="1"/>
  <c r="O14" i="4"/>
  <c r="AF8" i="4" s="1"/>
  <c r="AF7" i="4"/>
  <c r="AH15" i="3"/>
  <c r="AH18" i="3"/>
  <c r="AH21" i="3"/>
  <c r="AH22" i="3"/>
  <c r="I26" i="3" s="1"/>
  <c r="AK22" i="3"/>
  <c r="AE36" i="3"/>
  <c r="AE35" i="3"/>
  <c r="AK32" i="3"/>
  <c r="AK30" i="3"/>
  <c r="AH30" i="3"/>
  <c r="AC33" i="4"/>
  <c r="AF14" i="4"/>
  <c r="W38" i="4"/>
  <c r="L38" i="4"/>
  <c r="L40" i="4" s="1"/>
  <c r="AK34" i="3"/>
  <c r="AK36" i="3"/>
  <c r="I28" i="3" s="1"/>
  <c r="J31" i="4"/>
  <c r="X13" i="4"/>
  <c r="F14" i="4"/>
  <c r="X8" i="4"/>
  <c r="X14" i="4"/>
  <c r="I14" i="3" s="1"/>
  <c r="X7" i="4"/>
  <c r="K14" i="4"/>
  <c r="I20" i="3"/>
  <c r="I16" i="3"/>
  <c r="L39" i="4"/>
  <c r="W39" i="4"/>
  <c r="W40" i="4"/>
  <c r="U40" i="4"/>
  <c r="S40" i="4"/>
  <c r="O40" i="4"/>
  <c r="J40" i="4"/>
  <c r="G40" i="4"/>
  <c r="D40" i="4"/>
  <c r="AB7" i="4"/>
  <c r="AB8" i="4" s="1"/>
  <c r="C14" i="4"/>
  <c r="V13" i="4"/>
  <c r="V7" i="4"/>
  <c r="D14" i="4"/>
  <c r="V8" i="4"/>
  <c r="V14" i="4"/>
  <c r="I12" i="3" s="1"/>
  <c r="I18" i="3" s="1"/>
  <c r="T40" i="3"/>
  <c r="AH50" i="3"/>
  <c r="AE24" i="3"/>
  <c r="AE23" i="3"/>
  <c r="AE22" i="3"/>
  <c r="AC22" i="3"/>
  <c r="I22" i="3" l="1"/>
  <c r="I24" i="3" s="1"/>
  <c r="S33" i="4"/>
  <c r="AA33" i="4" l="1"/>
  <c r="I30" i="3" s="1"/>
  <c r="T42" i="3" s="1"/>
  <c r="T44" i="3" s="1"/>
  <c r="T48" i="3" s="1"/>
  <c r="W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19" authorId="0" shapeId="0" xr:uid="{00000000-0006-0000-0200-000001000000}">
      <text>
        <r>
          <rPr>
            <b/>
            <sz val="9"/>
            <color indexed="81"/>
            <rFont val="ＭＳ Ｐゴシック"/>
            <family val="3"/>
            <charset val="128"/>
          </rPr>
          <t>user:</t>
        </r>
        <r>
          <rPr>
            <sz val="9"/>
            <color indexed="81"/>
            <rFont val="ＭＳ Ｐゴシック"/>
            <family val="3"/>
            <charset val="128"/>
          </rPr>
          <t xml:space="preserve">
定額での償却の計算のみ対応しています。
それ以外の償却方法の方は手入力ください。</t>
        </r>
      </text>
    </comment>
  </commentList>
</comments>
</file>

<file path=xl/sharedStrings.xml><?xml version="1.0" encoding="utf-8"?>
<sst xmlns="http://schemas.openxmlformats.org/spreadsheetml/2006/main" count="302" uniqueCount="241">
  <si>
    <t>年分収支内訳書　（農業所得用）</t>
    <rPh sb="0" eb="1">
      <t>ネン</t>
    </rPh>
    <rPh sb="1" eb="2">
      <t>ブン</t>
    </rPh>
    <rPh sb="2" eb="4">
      <t>シュウシ</t>
    </rPh>
    <rPh sb="4" eb="7">
      <t>ウチワケショ</t>
    </rPh>
    <rPh sb="9" eb="11">
      <t>ノウギョウ</t>
    </rPh>
    <rPh sb="11" eb="13">
      <t>ショトク</t>
    </rPh>
    <rPh sb="13" eb="14">
      <t>ヨウ</t>
    </rPh>
    <phoneticPr fontId="1"/>
  </si>
  <si>
    <t>住所</t>
    <rPh sb="0" eb="2">
      <t>ジュウショ</t>
    </rPh>
    <phoneticPr fontId="1"/>
  </si>
  <si>
    <t>業種名</t>
    <rPh sb="0" eb="2">
      <t>ギョウシュ</t>
    </rPh>
    <rPh sb="2" eb="3">
      <t>メイ</t>
    </rPh>
    <phoneticPr fontId="1"/>
  </si>
  <si>
    <t>依頼税理士等</t>
    <rPh sb="0" eb="2">
      <t>イライ</t>
    </rPh>
    <rPh sb="2" eb="5">
      <t>ゼイリシ</t>
    </rPh>
    <rPh sb="5" eb="6">
      <t>トウ</t>
    </rPh>
    <phoneticPr fontId="1"/>
  </si>
  <si>
    <t>事務所
所在地</t>
    <rPh sb="0" eb="2">
      <t>ジム</t>
    </rPh>
    <rPh sb="2" eb="3">
      <t>ショ</t>
    </rPh>
    <rPh sb="4" eb="7">
      <t>ショザイチ</t>
    </rPh>
    <phoneticPr fontId="1"/>
  </si>
  <si>
    <t>農園名</t>
    <rPh sb="0" eb="2">
      <t>ノウエン</t>
    </rPh>
    <rPh sb="2" eb="3">
      <t>メイ</t>
    </rPh>
    <phoneticPr fontId="1"/>
  </si>
  <si>
    <t>氏名</t>
    <rPh sb="0" eb="2">
      <t>シメイ</t>
    </rPh>
    <phoneticPr fontId="1"/>
  </si>
  <si>
    <t>フリガナ</t>
    <phoneticPr fontId="1"/>
  </si>
  <si>
    <t>㊞</t>
    <phoneticPr fontId="1"/>
  </si>
  <si>
    <t>電話番号</t>
    <rPh sb="0" eb="2">
      <t>デンワ</t>
    </rPh>
    <rPh sb="2" eb="4">
      <t>バンゴウ</t>
    </rPh>
    <phoneticPr fontId="1"/>
  </si>
  <si>
    <t>年</t>
    <rPh sb="0" eb="1">
      <t>ネン</t>
    </rPh>
    <phoneticPr fontId="1"/>
  </si>
  <si>
    <t>月</t>
    <rPh sb="0" eb="1">
      <t>ガツ</t>
    </rPh>
    <phoneticPr fontId="1"/>
  </si>
  <si>
    <t>日提出</t>
    <rPh sb="0" eb="1">
      <t>ニチ</t>
    </rPh>
    <rPh sb="1" eb="3">
      <t>テイシュツ</t>
    </rPh>
    <phoneticPr fontId="1"/>
  </si>
  <si>
    <t>番号</t>
    <rPh sb="0" eb="2">
      <t>バンゴウ</t>
    </rPh>
    <phoneticPr fontId="1"/>
  </si>
  <si>
    <t>（自</t>
    <rPh sb="1" eb="2">
      <t>ジ</t>
    </rPh>
    <phoneticPr fontId="1"/>
  </si>
  <si>
    <t>月</t>
    <rPh sb="0" eb="1">
      <t>ツキ</t>
    </rPh>
    <phoneticPr fontId="1"/>
  </si>
  <si>
    <t>日</t>
    <rPh sb="0" eb="1">
      <t>ニチ</t>
    </rPh>
    <phoneticPr fontId="1"/>
  </si>
  <si>
    <t>至</t>
    <rPh sb="0" eb="1">
      <t>イタル</t>
    </rPh>
    <phoneticPr fontId="1"/>
  </si>
  <si>
    <t>日）</t>
    <rPh sb="0" eb="1">
      <t>ニチ</t>
    </rPh>
    <phoneticPr fontId="1"/>
  </si>
  <si>
    <t>○雇用費の内訳</t>
    <rPh sb="1" eb="4">
      <t>コヨウヒ</t>
    </rPh>
    <rPh sb="5" eb="7">
      <t>ウチワケ</t>
    </rPh>
    <phoneticPr fontId="1"/>
  </si>
  <si>
    <t>科　　目</t>
    <rPh sb="0" eb="1">
      <t>カ</t>
    </rPh>
    <rPh sb="3" eb="4">
      <t>メ</t>
    </rPh>
    <phoneticPr fontId="1"/>
  </si>
  <si>
    <t>金額　（円）</t>
    <rPh sb="0" eb="2">
      <t>キンガク</t>
    </rPh>
    <rPh sb="4" eb="5">
      <t>エン</t>
    </rPh>
    <phoneticPr fontId="1"/>
  </si>
  <si>
    <t>氏名・住所
又は作業名</t>
    <rPh sb="0" eb="2">
      <t>シメイ</t>
    </rPh>
    <rPh sb="3" eb="5">
      <t>ジュウショ</t>
    </rPh>
    <rPh sb="6" eb="7">
      <t>マタ</t>
    </rPh>
    <rPh sb="8" eb="10">
      <t>サギョウ</t>
    </rPh>
    <rPh sb="10" eb="11">
      <t>メイ</t>
    </rPh>
    <phoneticPr fontId="1"/>
  </si>
  <si>
    <t>日数</t>
    <rPh sb="0" eb="2">
      <t>ニッスウ</t>
    </rPh>
    <phoneticPr fontId="1"/>
  </si>
  <si>
    <t>合計</t>
    <rPh sb="0" eb="2">
      <t>ゴウケイ</t>
    </rPh>
    <phoneticPr fontId="1"/>
  </si>
  <si>
    <t>源泉徴収額</t>
    <rPh sb="0" eb="2">
      <t>ゲンセン</t>
    </rPh>
    <rPh sb="2" eb="4">
      <t>チョウシュウ</t>
    </rPh>
    <rPh sb="4" eb="5">
      <t>ガク</t>
    </rPh>
    <phoneticPr fontId="1"/>
  </si>
  <si>
    <t>収入金額</t>
    <rPh sb="0" eb="2">
      <t>シュウニュウ</t>
    </rPh>
    <rPh sb="2" eb="4">
      <t>キンガク</t>
    </rPh>
    <phoneticPr fontId="1"/>
  </si>
  <si>
    <t>販売金額</t>
    <rPh sb="0" eb="2">
      <t>ハンバイ</t>
    </rPh>
    <rPh sb="2" eb="4">
      <t>キンガク</t>
    </rPh>
    <phoneticPr fontId="1"/>
  </si>
  <si>
    <t>①</t>
    <phoneticPr fontId="1"/>
  </si>
  <si>
    <t>経　　　　　　　　　費</t>
    <rPh sb="0" eb="1">
      <t>キョウ</t>
    </rPh>
    <rPh sb="10" eb="11">
      <t>ヒ</t>
    </rPh>
    <phoneticPr fontId="1"/>
  </si>
  <si>
    <t>その他の経費</t>
    <rPh sb="2" eb="3">
      <t>タ</t>
    </rPh>
    <rPh sb="4" eb="6">
      <t>ケイヒ</t>
    </rPh>
    <phoneticPr fontId="1"/>
  </si>
  <si>
    <t>修繕費</t>
    <rPh sb="0" eb="3">
      <t>シュウゼンヒ</t>
    </rPh>
    <phoneticPr fontId="1"/>
  </si>
  <si>
    <t>リ</t>
    <phoneticPr fontId="1"/>
  </si>
  <si>
    <t>金額</t>
    <rPh sb="0" eb="2">
      <t>キンガク</t>
    </rPh>
    <phoneticPr fontId="1"/>
  </si>
  <si>
    <t>②</t>
    <phoneticPr fontId="1"/>
  </si>
  <si>
    <t>動力光熱費</t>
    <rPh sb="0" eb="2">
      <t>ドウリョク</t>
    </rPh>
    <rPh sb="2" eb="3">
      <t>ヒカリ</t>
    </rPh>
    <rPh sb="3" eb="4">
      <t>ネツ</t>
    </rPh>
    <rPh sb="4" eb="5">
      <t>ヒ</t>
    </rPh>
    <phoneticPr fontId="1"/>
  </si>
  <si>
    <t>ヌ</t>
    <phoneticPr fontId="1"/>
  </si>
  <si>
    <t>事業消費</t>
    <rPh sb="0" eb="2">
      <t>ジギョウ</t>
    </rPh>
    <rPh sb="2" eb="4">
      <t>ショウヒ</t>
    </rPh>
    <phoneticPr fontId="1"/>
  </si>
  <si>
    <t>雑収入</t>
    <rPh sb="0" eb="1">
      <t>ザツ</t>
    </rPh>
    <rPh sb="1" eb="3">
      <t>シュウニュウ</t>
    </rPh>
    <phoneticPr fontId="1"/>
  </si>
  <si>
    <t>③</t>
    <phoneticPr fontId="1"/>
  </si>
  <si>
    <t>作業用衣料費</t>
    <rPh sb="0" eb="3">
      <t>サギョウヨウ</t>
    </rPh>
    <rPh sb="3" eb="5">
      <t>イリョウ</t>
    </rPh>
    <rPh sb="5" eb="6">
      <t>ヒ</t>
    </rPh>
    <phoneticPr fontId="1"/>
  </si>
  <si>
    <t>ル</t>
    <phoneticPr fontId="1"/>
  </si>
  <si>
    <t>小計</t>
    <rPh sb="0" eb="2">
      <t>ショウケイ</t>
    </rPh>
    <phoneticPr fontId="1"/>
  </si>
  <si>
    <t>④</t>
    <phoneticPr fontId="1"/>
  </si>
  <si>
    <t>農業共済掛金</t>
    <rPh sb="0" eb="2">
      <t>ノウギョウ</t>
    </rPh>
    <rPh sb="2" eb="4">
      <t>キョウサイ</t>
    </rPh>
    <rPh sb="4" eb="6">
      <t>カケキン</t>
    </rPh>
    <phoneticPr fontId="1"/>
  </si>
  <si>
    <t>ヲ</t>
    <phoneticPr fontId="1"/>
  </si>
  <si>
    <t>（①＋②＋③）</t>
    <phoneticPr fontId="1"/>
  </si>
  <si>
    <t>農産物の
棚卸高</t>
    <rPh sb="0" eb="3">
      <t>ノウサンブツ</t>
    </rPh>
    <rPh sb="5" eb="6">
      <t>タナ</t>
    </rPh>
    <rPh sb="6" eb="7">
      <t>オロシ</t>
    </rPh>
    <rPh sb="7" eb="8">
      <t>ダカ</t>
    </rPh>
    <phoneticPr fontId="1"/>
  </si>
  <si>
    <t>期首</t>
    <rPh sb="0" eb="2">
      <t>キシュ</t>
    </rPh>
    <phoneticPr fontId="1"/>
  </si>
  <si>
    <t>⑤</t>
    <phoneticPr fontId="1"/>
  </si>
  <si>
    <t>荷造運賃手数料</t>
    <rPh sb="0" eb="1">
      <t>ニ</t>
    </rPh>
    <rPh sb="1" eb="2">
      <t>ツク</t>
    </rPh>
    <rPh sb="2" eb="4">
      <t>ウンチン</t>
    </rPh>
    <rPh sb="4" eb="7">
      <t>テスウリョウ</t>
    </rPh>
    <phoneticPr fontId="1"/>
  </si>
  <si>
    <t>ワ</t>
    <phoneticPr fontId="1"/>
  </si>
  <si>
    <t>期末</t>
    <rPh sb="0" eb="2">
      <t>キマツ</t>
    </rPh>
    <phoneticPr fontId="1"/>
  </si>
  <si>
    <t>⑥</t>
    <phoneticPr fontId="1"/>
  </si>
  <si>
    <t>土地改良費</t>
    <rPh sb="0" eb="2">
      <t>トチ</t>
    </rPh>
    <rPh sb="2" eb="4">
      <t>カイリョウ</t>
    </rPh>
    <rPh sb="4" eb="5">
      <t>ヒ</t>
    </rPh>
    <phoneticPr fontId="1"/>
  </si>
  <si>
    <t>カ</t>
    <phoneticPr fontId="1"/>
  </si>
  <si>
    <t>計</t>
    <rPh sb="0" eb="1">
      <t>ケイ</t>
    </rPh>
    <phoneticPr fontId="1"/>
  </si>
  <si>
    <t>⑦</t>
    <phoneticPr fontId="1"/>
  </si>
  <si>
    <t>ヨ</t>
    <phoneticPr fontId="1"/>
  </si>
  <si>
    <t>（④－⑤＋⑥）</t>
    <phoneticPr fontId="1"/>
  </si>
  <si>
    <t>経　　　　　費</t>
    <rPh sb="0" eb="1">
      <t>キョウ</t>
    </rPh>
    <rPh sb="6" eb="7">
      <t>ヒ</t>
    </rPh>
    <phoneticPr fontId="1"/>
  </si>
  <si>
    <t>雇用人</t>
    <rPh sb="0" eb="2">
      <t>コヨウ</t>
    </rPh>
    <rPh sb="2" eb="3">
      <t>ニン</t>
    </rPh>
    <phoneticPr fontId="1"/>
  </si>
  <si>
    <t>⑧</t>
    <phoneticPr fontId="1"/>
  </si>
  <si>
    <t>タ</t>
    <phoneticPr fontId="1"/>
  </si>
  <si>
    <t>○小作料・賃借料の内訳</t>
    <rPh sb="1" eb="4">
      <t>コサクリョウ</t>
    </rPh>
    <rPh sb="5" eb="7">
      <t>チンシャク</t>
    </rPh>
    <rPh sb="7" eb="8">
      <t>リョウ</t>
    </rPh>
    <rPh sb="9" eb="11">
      <t>ウチワケ</t>
    </rPh>
    <phoneticPr fontId="1"/>
  </si>
  <si>
    <t>支払先の住所・氏名</t>
    <rPh sb="0" eb="2">
      <t>シハライ</t>
    </rPh>
    <rPh sb="2" eb="3">
      <t>サキ</t>
    </rPh>
    <rPh sb="4" eb="6">
      <t>ジュウショ</t>
    </rPh>
    <rPh sb="7" eb="9">
      <t>シメイ</t>
    </rPh>
    <phoneticPr fontId="1"/>
  </si>
  <si>
    <t>面積・数量</t>
    <rPh sb="0" eb="2">
      <t>メンセキ</t>
    </rPh>
    <rPh sb="3" eb="5">
      <t>スウリョウ</t>
    </rPh>
    <phoneticPr fontId="1"/>
  </si>
  <si>
    <t>支払額</t>
    <rPh sb="0" eb="2">
      <t>シハライ</t>
    </rPh>
    <rPh sb="2" eb="3">
      <t>ガク</t>
    </rPh>
    <phoneticPr fontId="1"/>
  </si>
  <si>
    <t>小作料・賃借料</t>
    <rPh sb="0" eb="3">
      <t>コサクリョウ</t>
    </rPh>
    <rPh sb="4" eb="7">
      <t>チンシャクリョウ</t>
    </rPh>
    <phoneticPr fontId="1"/>
  </si>
  <si>
    <t>⑨</t>
    <phoneticPr fontId="1"/>
  </si>
  <si>
    <t>レ</t>
    <phoneticPr fontId="1"/>
  </si>
  <si>
    <t>減価償却費</t>
    <rPh sb="0" eb="2">
      <t>ゲンカ</t>
    </rPh>
    <rPh sb="2" eb="4">
      <t>ショウキャク</t>
    </rPh>
    <rPh sb="4" eb="5">
      <t>ヒ</t>
    </rPh>
    <phoneticPr fontId="1"/>
  </si>
  <si>
    <t>⑩</t>
    <phoneticPr fontId="1"/>
  </si>
  <si>
    <t>ソ</t>
    <phoneticPr fontId="1"/>
  </si>
  <si>
    <t>現金</t>
    <rPh sb="0" eb="2">
      <t>ゲンキン</t>
    </rPh>
    <phoneticPr fontId="1"/>
  </si>
  <si>
    <t>貸倒金</t>
    <rPh sb="0" eb="2">
      <t>カシダオレ</t>
    </rPh>
    <rPh sb="2" eb="3">
      <t>キン</t>
    </rPh>
    <phoneticPr fontId="1"/>
  </si>
  <si>
    <t>⑪</t>
    <phoneticPr fontId="1"/>
  </si>
  <si>
    <t>雑費</t>
    <rPh sb="0" eb="1">
      <t>ザツ</t>
    </rPh>
    <rPh sb="1" eb="2">
      <t>ヒ</t>
    </rPh>
    <phoneticPr fontId="1"/>
  </si>
  <si>
    <t>ツ</t>
    <phoneticPr fontId="1"/>
  </si>
  <si>
    <t>利子割引料</t>
    <rPh sb="0" eb="2">
      <t>リシ</t>
    </rPh>
    <rPh sb="2" eb="4">
      <t>ワリビキ</t>
    </rPh>
    <rPh sb="4" eb="5">
      <t>リョウ</t>
    </rPh>
    <phoneticPr fontId="1"/>
  </si>
  <si>
    <t>⑫</t>
    <phoneticPr fontId="1"/>
  </si>
  <si>
    <t>農産物
以外の
棚卸高</t>
    <rPh sb="0" eb="3">
      <t>ノウサンブツ</t>
    </rPh>
    <rPh sb="4" eb="6">
      <t>イガイ</t>
    </rPh>
    <rPh sb="8" eb="10">
      <t>タナオロシ</t>
    </rPh>
    <rPh sb="10" eb="11">
      <t>タカ</t>
    </rPh>
    <phoneticPr fontId="1"/>
  </si>
  <si>
    <t>ネ</t>
    <phoneticPr fontId="1"/>
  </si>
  <si>
    <t>租税公課</t>
    <rPh sb="0" eb="2">
      <t>ソゼイ</t>
    </rPh>
    <rPh sb="2" eb="4">
      <t>コウカ</t>
    </rPh>
    <phoneticPr fontId="1"/>
  </si>
  <si>
    <t>イ</t>
    <phoneticPr fontId="1"/>
  </si>
  <si>
    <t>ナ</t>
    <phoneticPr fontId="1"/>
  </si>
  <si>
    <t>種苗費</t>
    <rPh sb="0" eb="2">
      <t>シュビョウ</t>
    </rPh>
    <rPh sb="2" eb="3">
      <t>ヒ</t>
    </rPh>
    <phoneticPr fontId="1"/>
  </si>
  <si>
    <t>ロ</t>
    <phoneticPr fontId="1"/>
  </si>
  <si>
    <t>経費から差し引く果樹
牛馬等の育成費</t>
    <rPh sb="0" eb="2">
      <t>ケイヒ</t>
    </rPh>
    <rPh sb="4" eb="5">
      <t>サ</t>
    </rPh>
    <rPh sb="6" eb="7">
      <t>ヒ</t>
    </rPh>
    <rPh sb="8" eb="10">
      <t>カジュ</t>
    </rPh>
    <rPh sb="11" eb="13">
      <t>ギュウバ</t>
    </rPh>
    <rPh sb="13" eb="14">
      <t>トウ</t>
    </rPh>
    <rPh sb="15" eb="17">
      <t>イクセイ</t>
    </rPh>
    <rPh sb="17" eb="18">
      <t>ヒ</t>
    </rPh>
    <phoneticPr fontId="1"/>
  </si>
  <si>
    <t>ラ</t>
    <phoneticPr fontId="1"/>
  </si>
  <si>
    <t>素蓄費</t>
    <rPh sb="0" eb="2">
      <t>モトチク</t>
    </rPh>
    <rPh sb="2" eb="3">
      <t>ヒ</t>
    </rPh>
    <phoneticPr fontId="1"/>
  </si>
  <si>
    <t>ハ</t>
    <phoneticPr fontId="1"/>
  </si>
  <si>
    <t>⑬</t>
    <phoneticPr fontId="1"/>
  </si>
  <si>
    <t>（イ～ネまでの計－ナ－ラ）</t>
    <rPh sb="7" eb="8">
      <t>ケイ</t>
    </rPh>
    <phoneticPr fontId="1"/>
  </si>
  <si>
    <t>肥料費</t>
    <rPh sb="0" eb="2">
      <t>ヒリョウ</t>
    </rPh>
    <rPh sb="2" eb="3">
      <t>ヒ</t>
    </rPh>
    <phoneticPr fontId="1"/>
  </si>
  <si>
    <t>ニ</t>
    <phoneticPr fontId="1"/>
  </si>
  <si>
    <t>経費計</t>
    <rPh sb="0" eb="2">
      <t>ケイヒ</t>
    </rPh>
    <rPh sb="2" eb="3">
      <t>ケイ</t>
    </rPh>
    <phoneticPr fontId="1"/>
  </si>
  <si>
    <t>⑭</t>
    <phoneticPr fontId="1"/>
  </si>
  <si>
    <t>（⑧～⑫までの計＋⑬）</t>
    <rPh sb="7" eb="8">
      <t>ケイ</t>
    </rPh>
    <phoneticPr fontId="1"/>
  </si>
  <si>
    <t>飼料費</t>
    <rPh sb="0" eb="2">
      <t>シリョウ</t>
    </rPh>
    <rPh sb="2" eb="3">
      <t>ヒ</t>
    </rPh>
    <phoneticPr fontId="1"/>
  </si>
  <si>
    <t>ホ</t>
    <phoneticPr fontId="1"/>
  </si>
  <si>
    <t>専従者控除前の所得金額</t>
    <rPh sb="0" eb="3">
      <t>センジュウシャ</t>
    </rPh>
    <rPh sb="3" eb="5">
      <t>コウジョ</t>
    </rPh>
    <rPh sb="5" eb="6">
      <t>マエ</t>
    </rPh>
    <rPh sb="7" eb="9">
      <t>ショトク</t>
    </rPh>
    <rPh sb="9" eb="11">
      <t>キンガク</t>
    </rPh>
    <phoneticPr fontId="1"/>
  </si>
  <si>
    <t>⑮</t>
    <phoneticPr fontId="1"/>
  </si>
  <si>
    <t>（⑦－⑭）</t>
    <phoneticPr fontId="1"/>
  </si>
  <si>
    <t>農具費</t>
    <rPh sb="0" eb="2">
      <t>ノウグ</t>
    </rPh>
    <rPh sb="2" eb="3">
      <t>ヒ</t>
    </rPh>
    <phoneticPr fontId="1"/>
  </si>
  <si>
    <t>ヘ</t>
    <phoneticPr fontId="1"/>
  </si>
  <si>
    <t>専従者控除</t>
    <rPh sb="0" eb="3">
      <t>センジュウシャ</t>
    </rPh>
    <rPh sb="3" eb="5">
      <t>コウジョ</t>
    </rPh>
    <phoneticPr fontId="1"/>
  </si>
  <si>
    <t>⑯</t>
    <phoneticPr fontId="1"/>
  </si>
  <si>
    <t>農　　　薬</t>
    <rPh sb="0" eb="1">
      <t>ノウ</t>
    </rPh>
    <rPh sb="4" eb="5">
      <t>クスリ</t>
    </rPh>
    <phoneticPr fontId="1"/>
  </si>
  <si>
    <t>費</t>
    <rPh sb="0" eb="1">
      <t>ヒ</t>
    </rPh>
    <phoneticPr fontId="1"/>
  </si>
  <si>
    <t>ト</t>
    <phoneticPr fontId="1"/>
  </si>
  <si>
    <t>所得金額</t>
    <rPh sb="0" eb="2">
      <t>ショトク</t>
    </rPh>
    <rPh sb="2" eb="4">
      <t>キンガク</t>
    </rPh>
    <phoneticPr fontId="1"/>
  </si>
  <si>
    <t>⑰</t>
    <phoneticPr fontId="1"/>
  </si>
  <si>
    <t>衛　　　生</t>
    <rPh sb="0" eb="1">
      <t>マモル</t>
    </rPh>
    <rPh sb="4" eb="5">
      <t>ショウ</t>
    </rPh>
    <phoneticPr fontId="1"/>
  </si>
  <si>
    <t>（⑮－⑯）</t>
    <phoneticPr fontId="1"/>
  </si>
  <si>
    <t>○事業専従者の氏名等</t>
    <rPh sb="1" eb="3">
      <t>ジギョウ</t>
    </rPh>
    <rPh sb="3" eb="6">
      <t>センジュウシャ</t>
    </rPh>
    <rPh sb="7" eb="10">
      <t>シメイトウ</t>
    </rPh>
    <phoneticPr fontId="1"/>
  </si>
  <si>
    <t>諸材料費</t>
    <rPh sb="0" eb="1">
      <t>ショ</t>
    </rPh>
    <rPh sb="1" eb="3">
      <t>ザイリョウ</t>
    </rPh>
    <rPh sb="3" eb="4">
      <t>ヒ</t>
    </rPh>
    <phoneticPr fontId="1"/>
  </si>
  <si>
    <t>チ</t>
    <phoneticPr fontId="1"/>
  </si>
  <si>
    <t>⑰のうち、牛肉用について
特例の適用を受ける金額</t>
    <rPh sb="5" eb="7">
      <t>ギュウニク</t>
    </rPh>
    <rPh sb="7" eb="8">
      <t>ヨウ</t>
    </rPh>
    <rPh sb="13" eb="15">
      <t>トクレイ</t>
    </rPh>
    <rPh sb="16" eb="18">
      <t>テキヨウ</t>
    </rPh>
    <rPh sb="19" eb="20">
      <t>ウ</t>
    </rPh>
    <rPh sb="22" eb="24">
      <t>キンガク</t>
    </rPh>
    <phoneticPr fontId="1"/>
  </si>
  <si>
    <t>続柄</t>
    <rPh sb="0" eb="2">
      <t>ツヅキガラ</t>
    </rPh>
    <phoneticPr fontId="1"/>
  </si>
  <si>
    <t>従事月数</t>
    <rPh sb="0" eb="2">
      <t>ジュウジ</t>
    </rPh>
    <rPh sb="2" eb="3">
      <t>ツキ</t>
    </rPh>
    <rPh sb="3" eb="4">
      <t>スウ</t>
    </rPh>
    <phoneticPr fontId="1"/>
  </si>
  <si>
    <t>○収入金額の明細</t>
    <rPh sb="1" eb="3">
      <t>シュウニュウ</t>
    </rPh>
    <rPh sb="3" eb="5">
      <t>キンガク</t>
    </rPh>
    <rPh sb="6" eb="8">
      <t>メイサイ</t>
    </rPh>
    <phoneticPr fontId="1"/>
  </si>
  <si>
    <t>農産物等の
種類品名等</t>
    <rPh sb="0" eb="3">
      <t>ノウサンブツ</t>
    </rPh>
    <rPh sb="3" eb="4">
      <t>トウ</t>
    </rPh>
    <rPh sb="6" eb="8">
      <t>シュルイ</t>
    </rPh>
    <rPh sb="8" eb="10">
      <t>ヒンメイ</t>
    </rPh>
    <rPh sb="10" eb="11">
      <t>トウ</t>
    </rPh>
    <phoneticPr fontId="1"/>
  </si>
  <si>
    <t>自家消費
事業消費
金　　　額</t>
    <rPh sb="0" eb="2">
      <t>ジカ</t>
    </rPh>
    <rPh sb="2" eb="4">
      <t>ショウヒ</t>
    </rPh>
    <rPh sb="5" eb="7">
      <t>ジギョウ</t>
    </rPh>
    <rPh sb="7" eb="9">
      <t>ショウヒ</t>
    </rPh>
    <rPh sb="10" eb="11">
      <t>キン</t>
    </rPh>
    <rPh sb="14" eb="15">
      <t>ガク</t>
    </rPh>
    <phoneticPr fontId="1"/>
  </si>
  <si>
    <t>農産物の棚卸高</t>
    <rPh sb="0" eb="3">
      <t>ノウサンブツ</t>
    </rPh>
    <rPh sb="4" eb="6">
      <t>タナオロシ</t>
    </rPh>
    <rPh sb="6" eb="7">
      <t>ダカ</t>
    </rPh>
    <phoneticPr fontId="1"/>
  </si>
  <si>
    <t>期　　首</t>
    <rPh sb="0" eb="1">
      <t>キ</t>
    </rPh>
    <rPh sb="3" eb="4">
      <t>クビ</t>
    </rPh>
    <phoneticPr fontId="1"/>
  </si>
  <si>
    <t>期　　末</t>
    <rPh sb="0" eb="1">
      <t>キ</t>
    </rPh>
    <rPh sb="3" eb="4">
      <t>スエ</t>
    </rPh>
    <phoneticPr fontId="1"/>
  </si>
  <si>
    <t>数量</t>
    <rPh sb="0" eb="2">
      <t>スウリョウ</t>
    </rPh>
    <phoneticPr fontId="1"/>
  </si>
  <si>
    <t>田畑</t>
    <rPh sb="0" eb="2">
      <t>タハタ</t>
    </rPh>
    <phoneticPr fontId="1"/>
  </si>
  <si>
    <t>特殊施設</t>
    <rPh sb="0" eb="2">
      <t>トクシュ</t>
    </rPh>
    <rPh sb="2" eb="4">
      <t>シセツ</t>
    </rPh>
    <phoneticPr fontId="1"/>
  </si>
  <si>
    <t>B　小計</t>
    <rPh sb="2" eb="4">
      <t>ショウケイ</t>
    </rPh>
    <phoneticPr fontId="1"/>
  </si>
  <si>
    <t>農産物（A＋B）</t>
    <rPh sb="0" eb="3">
      <t>ノウサンブツ</t>
    </rPh>
    <phoneticPr fontId="1"/>
  </si>
  <si>
    <t>畜産物その他</t>
    <rPh sb="0" eb="3">
      <t>チクサンブツ</t>
    </rPh>
    <rPh sb="5" eb="6">
      <t>タ</t>
    </rPh>
    <phoneticPr fontId="1"/>
  </si>
  <si>
    <t>雑収入の内訳</t>
    <rPh sb="0" eb="3">
      <t>ザツシュウニュウ</t>
    </rPh>
    <rPh sb="4" eb="6">
      <t>ウチワケ</t>
    </rPh>
    <phoneticPr fontId="1"/>
  </si>
  <si>
    <t>区　　分</t>
    <rPh sb="0" eb="1">
      <t>ク</t>
    </rPh>
    <rPh sb="3" eb="4">
      <t>ブン</t>
    </rPh>
    <phoneticPr fontId="1"/>
  </si>
  <si>
    <t>C　小計</t>
    <rPh sb="2" eb="4">
      <t>ショウケイ</t>
    </rPh>
    <phoneticPr fontId="1"/>
  </si>
  <si>
    <t>A　小計　　　</t>
    <rPh sb="2" eb="4">
      <t>ショウケイ</t>
    </rPh>
    <phoneticPr fontId="1"/>
  </si>
  <si>
    <t>合計（A＋B＋C）</t>
    <rPh sb="0" eb="2">
      <t>ゴウケイ</t>
    </rPh>
    <phoneticPr fontId="1"/>
  </si>
  <si>
    <t>合　　計</t>
    <rPh sb="0" eb="1">
      <t>ゴウ</t>
    </rPh>
    <rPh sb="3" eb="4">
      <t>ケイ</t>
    </rPh>
    <phoneticPr fontId="1"/>
  </si>
  <si>
    <t>○減価償却費の計算</t>
    <rPh sb="1" eb="3">
      <t>ゲンカ</t>
    </rPh>
    <rPh sb="3" eb="5">
      <t>ショウキャク</t>
    </rPh>
    <rPh sb="5" eb="6">
      <t>ヒ</t>
    </rPh>
    <rPh sb="7" eb="9">
      <t>ケイサン</t>
    </rPh>
    <phoneticPr fontId="1"/>
  </si>
  <si>
    <t>減価償却資産
の名称
（繰延資産を含む）</t>
    <rPh sb="0" eb="2">
      <t>ゲンカ</t>
    </rPh>
    <rPh sb="2" eb="4">
      <t>ショウキャク</t>
    </rPh>
    <rPh sb="4" eb="6">
      <t>シサン</t>
    </rPh>
    <rPh sb="8" eb="10">
      <t>メイショウ</t>
    </rPh>
    <rPh sb="12" eb="13">
      <t>ク</t>
    </rPh>
    <rPh sb="13" eb="14">
      <t>エン</t>
    </rPh>
    <rPh sb="14" eb="16">
      <t>シサン</t>
    </rPh>
    <rPh sb="17" eb="18">
      <t>フク</t>
    </rPh>
    <phoneticPr fontId="1"/>
  </si>
  <si>
    <t>面積又
は数量</t>
    <rPh sb="0" eb="2">
      <t>メンセキ</t>
    </rPh>
    <rPh sb="2" eb="3">
      <t>マタ</t>
    </rPh>
    <rPh sb="5" eb="7">
      <t>スウリョウ</t>
    </rPh>
    <phoneticPr fontId="1"/>
  </si>
  <si>
    <t>取得
（成熟年月）</t>
    <rPh sb="0" eb="2">
      <t>シュトク</t>
    </rPh>
    <rPh sb="4" eb="6">
      <t>セイジュク</t>
    </rPh>
    <rPh sb="6" eb="7">
      <t>ネン</t>
    </rPh>
    <rPh sb="7" eb="8">
      <t>ツキ</t>
    </rPh>
    <phoneticPr fontId="1"/>
  </si>
  <si>
    <t>償却
方法</t>
    <rPh sb="0" eb="2">
      <t>ショウキャク</t>
    </rPh>
    <rPh sb="3" eb="5">
      <t>ホウホウ</t>
    </rPh>
    <phoneticPr fontId="1"/>
  </si>
  <si>
    <t>耐用
年数</t>
    <rPh sb="0" eb="2">
      <t>タイヨウ</t>
    </rPh>
    <rPh sb="3" eb="5">
      <t>ネンスウ</t>
    </rPh>
    <phoneticPr fontId="1"/>
  </si>
  <si>
    <t>ハ</t>
    <phoneticPr fontId="1"/>
  </si>
  <si>
    <t>ニ</t>
    <phoneticPr fontId="1"/>
  </si>
  <si>
    <t>リ</t>
    <phoneticPr fontId="1"/>
  </si>
  <si>
    <t>摘　　要</t>
    <rPh sb="0" eb="1">
      <t>テキ</t>
    </rPh>
    <rPh sb="3" eb="4">
      <t>ヨウ</t>
    </rPh>
    <phoneticPr fontId="1"/>
  </si>
  <si>
    <t>取得価格</t>
    <rPh sb="0" eb="2">
      <t>シュトク</t>
    </rPh>
    <rPh sb="2" eb="4">
      <t>カカク</t>
    </rPh>
    <phoneticPr fontId="1"/>
  </si>
  <si>
    <t>償却の基礎
になる金額</t>
    <rPh sb="0" eb="2">
      <t>ショウキャク</t>
    </rPh>
    <rPh sb="3" eb="5">
      <t>キソ</t>
    </rPh>
    <rPh sb="9" eb="11">
      <t>キンガク</t>
    </rPh>
    <phoneticPr fontId="1"/>
  </si>
  <si>
    <t>償却率</t>
    <rPh sb="0" eb="3">
      <t>ショウキャクリツ</t>
    </rPh>
    <phoneticPr fontId="1"/>
  </si>
  <si>
    <t>本年中
の償却
期間</t>
    <rPh sb="0" eb="2">
      <t>ホンネン</t>
    </rPh>
    <rPh sb="2" eb="3">
      <t>チュウ</t>
    </rPh>
    <rPh sb="5" eb="7">
      <t>ショウキャク</t>
    </rPh>
    <rPh sb="8" eb="10">
      <t>キカン</t>
    </rPh>
    <phoneticPr fontId="1"/>
  </si>
  <si>
    <t>特別償却費</t>
    <rPh sb="0" eb="2">
      <t>トクベツ</t>
    </rPh>
    <rPh sb="2" eb="4">
      <t>ショウキャク</t>
    </rPh>
    <rPh sb="4" eb="5">
      <t>ヒ</t>
    </rPh>
    <phoneticPr fontId="1"/>
  </si>
  <si>
    <t>事業専
用割合</t>
    <rPh sb="0" eb="2">
      <t>ジギョウ</t>
    </rPh>
    <rPh sb="2" eb="3">
      <t>アツム</t>
    </rPh>
    <rPh sb="4" eb="5">
      <t>ヨウ</t>
    </rPh>
    <rPh sb="5" eb="7">
      <t>ワリアイ</t>
    </rPh>
    <phoneticPr fontId="1"/>
  </si>
  <si>
    <t>末償却残高
（期末残高）</t>
    <rPh sb="0" eb="1">
      <t>マツ</t>
    </rPh>
    <rPh sb="1" eb="3">
      <t>ショウキャク</t>
    </rPh>
    <rPh sb="3" eb="5">
      <t>ザンダカ</t>
    </rPh>
    <rPh sb="7" eb="9">
      <t>キマツ</t>
    </rPh>
    <rPh sb="9" eb="11">
      <t>ザンダカ</t>
    </rPh>
    <phoneticPr fontId="1"/>
  </si>
  <si>
    <t>○果樹・牛馬等の育成費用の計算（販売用の牛馬、受託した牛馬は除きます。）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1"/>
  </si>
  <si>
    <t>◎本年中における特殊事情</t>
    <rPh sb="1" eb="3">
      <t>ホンネン</t>
    </rPh>
    <rPh sb="3" eb="4">
      <t>チュウ</t>
    </rPh>
    <rPh sb="8" eb="10">
      <t>トクシュ</t>
    </rPh>
    <rPh sb="10" eb="12">
      <t>ジジョウ</t>
    </rPh>
    <phoneticPr fontId="1"/>
  </si>
  <si>
    <t>果樹・牛馬等の名称</t>
    <rPh sb="0" eb="2">
      <t>カジュ</t>
    </rPh>
    <rPh sb="3" eb="6">
      <t>ギュウバトウ</t>
    </rPh>
    <rPh sb="7" eb="9">
      <t>メイショウ</t>
    </rPh>
    <phoneticPr fontId="1"/>
  </si>
  <si>
    <t>取得・生産・定植等の年月日</t>
    <rPh sb="0" eb="2">
      <t>シュトク</t>
    </rPh>
    <rPh sb="3" eb="5">
      <t>セイサン</t>
    </rPh>
    <rPh sb="6" eb="8">
      <t>テイショク</t>
    </rPh>
    <rPh sb="8" eb="9">
      <t>トウ</t>
    </rPh>
    <rPh sb="10" eb="11">
      <t>ネン</t>
    </rPh>
    <rPh sb="11" eb="13">
      <t>ツキヒ</t>
    </rPh>
    <phoneticPr fontId="1"/>
  </si>
  <si>
    <t>育成費用の明細</t>
    <rPh sb="0" eb="2">
      <t>イクセイ</t>
    </rPh>
    <rPh sb="2" eb="4">
      <t>ヒヨウ</t>
    </rPh>
    <rPh sb="5" eb="7">
      <t>メイサイ</t>
    </rPh>
    <phoneticPr fontId="1"/>
  </si>
  <si>
    <t>ト</t>
    <phoneticPr fontId="1"/>
  </si>
  <si>
    <t>ロ、ハ、ホの
欄の金額の
計算方法</t>
    <rPh sb="7" eb="8">
      <t>ラン</t>
    </rPh>
    <rPh sb="9" eb="11">
      <t>キンガク</t>
    </rPh>
    <rPh sb="13" eb="15">
      <t>ケイサン</t>
    </rPh>
    <rPh sb="15" eb="17">
      <t>ホウホウ</t>
    </rPh>
    <phoneticPr fontId="1"/>
  </si>
  <si>
    <t>ロ　本年中の種苗費、種付料、素蓄費</t>
    <rPh sb="2" eb="4">
      <t>ホンネン</t>
    </rPh>
    <rPh sb="4" eb="5">
      <t>チュウ</t>
    </rPh>
    <rPh sb="6" eb="8">
      <t>シュビョウ</t>
    </rPh>
    <rPh sb="8" eb="9">
      <t>ヒ</t>
    </rPh>
    <rPh sb="10" eb="12">
      <t>タネツ</t>
    </rPh>
    <rPh sb="12" eb="13">
      <t>リョウ</t>
    </rPh>
    <rPh sb="14" eb="15">
      <t>モト</t>
    </rPh>
    <rPh sb="15" eb="16">
      <t>チク</t>
    </rPh>
    <rPh sb="16" eb="17">
      <t>ヒ</t>
    </rPh>
    <phoneticPr fontId="1"/>
  </si>
  <si>
    <t>ハ　本年中の肥料、農薬等の投下費用</t>
    <rPh sb="2" eb="5">
      <t>ホンネンチュウ</t>
    </rPh>
    <rPh sb="6" eb="8">
      <t>ヒリョウ</t>
    </rPh>
    <rPh sb="9" eb="12">
      <t>ノウヤクトウ</t>
    </rPh>
    <rPh sb="13" eb="15">
      <t>トウカ</t>
    </rPh>
    <rPh sb="15" eb="17">
      <t>ヒヨウ</t>
    </rPh>
    <phoneticPr fontId="1"/>
  </si>
  <si>
    <t>ニ　　小　　計</t>
    <rPh sb="3" eb="4">
      <t>ショウ</t>
    </rPh>
    <rPh sb="6" eb="7">
      <t>ケイ</t>
    </rPh>
    <phoneticPr fontId="1"/>
  </si>
  <si>
    <t>ホ　育成中の果樹等から生じた収入金額</t>
    <rPh sb="2" eb="5">
      <t>イクセイチュウ</t>
    </rPh>
    <rPh sb="6" eb="8">
      <t>カジュ</t>
    </rPh>
    <rPh sb="8" eb="9">
      <t>トウ</t>
    </rPh>
    <rPh sb="11" eb="12">
      <t>ショウ</t>
    </rPh>
    <rPh sb="14" eb="16">
      <t>シュウニュウ</t>
    </rPh>
    <rPh sb="16" eb="18">
      <t>キンガク</t>
    </rPh>
    <phoneticPr fontId="1"/>
  </si>
  <si>
    <t>ヘ　本年に取得価格に加算する金額（ニ－ホ）</t>
    <rPh sb="2" eb="4">
      <t>ホンネン</t>
    </rPh>
    <rPh sb="5" eb="7">
      <t>シュトク</t>
    </rPh>
    <rPh sb="7" eb="9">
      <t>カカク</t>
    </rPh>
    <rPh sb="10" eb="12">
      <t>カサン</t>
    </rPh>
    <rPh sb="14" eb="16">
      <t>キンガク</t>
    </rPh>
    <phoneticPr fontId="1"/>
  </si>
  <si>
    <t>本年中に成
熟したもの
取得価格</t>
    <rPh sb="0" eb="2">
      <t>ホンネン</t>
    </rPh>
    <rPh sb="2" eb="3">
      <t>チュウ</t>
    </rPh>
    <rPh sb="4" eb="5">
      <t>シゲル</t>
    </rPh>
    <rPh sb="6" eb="7">
      <t>ジュク</t>
    </rPh>
    <rPh sb="12" eb="14">
      <t>シュトク</t>
    </rPh>
    <rPh sb="14" eb="16">
      <t>カカク</t>
    </rPh>
    <phoneticPr fontId="1"/>
  </si>
  <si>
    <t>翌年への繰越額（イ＋ヘ＋ト）</t>
    <rPh sb="0" eb="2">
      <t>ヨクネン</t>
    </rPh>
    <rPh sb="4" eb="6">
      <t>クリコシ</t>
    </rPh>
    <rPh sb="6" eb="7">
      <t>ガク</t>
    </rPh>
    <phoneticPr fontId="1"/>
  </si>
  <si>
    <t>（ロ＋ハ）</t>
    <phoneticPr fontId="1"/>
  </si>
  <si>
    <t>本年度分の普通償却費
（ロ×ハ×ニ）</t>
    <rPh sb="0" eb="3">
      <t>ホンネンド</t>
    </rPh>
    <rPh sb="3" eb="4">
      <t>ブン</t>
    </rPh>
    <rPh sb="5" eb="7">
      <t>フツウ</t>
    </rPh>
    <rPh sb="7" eb="9">
      <t>ショウキャク</t>
    </rPh>
    <rPh sb="9" eb="10">
      <t>ヒ</t>
    </rPh>
    <phoneticPr fontId="1"/>
  </si>
  <si>
    <t>本年度分必要
の経費参入額
（ト×チ）</t>
    <rPh sb="0" eb="3">
      <t>ホンネンド</t>
    </rPh>
    <rPh sb="3" eb="4">
      <t>ブン</t>
    </rPh>
    <rPh sb="4" eb="6">
      <t>ヒツヨウ</t>
    </rPh>
    <rPh sb="8" eb="10">
      <t>ケイヒ</t>
    </rPh>
    <rPh sb="10" eb="12">
      <t>サンニュウ</t>
    </rPh>
    <rPh sb="12" eb="13">
      <t>ガク</t>
    </rPh>
    <phoneticPr fontId="1"/>
  </si>
  <si>
    <t>現物</t>
    <rPh sb="0" eb="2">
      <t>ゲンブツ</t>
    </rPh>
    <phoneticPr fontId="1"/>
  </si>
  <si>
    <t>(年齢)</t>
    <rPh sb="1" eb="3">
      <t>ネンレイ</t>
    </rPh>
    <phoneticPr fontId="1"/>
  </si>
  <si>
    <t>延べ従事月数</t>
    <rPh sb="0" eb="1">
      <t>ノ</t>
    </rPh>
    <rPh sb="2" eb="4">
      <t>ジュウジ</t>
    </rPh>
    <rPh sb="4" eb="5">
      <t>ツキ</t>
    </rPh>
    <rPh sb="5" eb="6">
      <t>スウ</t>
    </rPh>
    <phoneticPr fontId="1"/>
  </si>
  <si>
    <t>夫</t>
    <rPh sb="0" eb="1">
      <t>オット</t>
    </rPh>
    <phoneticPr fontId="1"/>
  </si>
  <si>
    <t>小作料、賃耕料等の別</t>
    <rPh sb="0" eb="3">
      <t>コサクリョウ</t>
    </rPh>
    <rPh sb="4" eb="5">
      <t>チン</t>
    </rPh>
    <rPh sb="5" eb="6">
      <t>タガヤ</t>
    </rPh>
    <rPh sb="6" eb="8">
      <t>リョウトウ</t>
    </rPh>
    <rPh sb="9" eb="10">
      <t>ベツ</t>
    </rPh>
    <phoneticPr fontId="1"/>
  </si>
  <si>
    <t>a.kg</t>
    <phoneticPr fontId="1"/>
  </si>
  <si>
    <t>水稲</t>
    <rPh sb="0" eb="2">
      <t>スイトウ</t>
    </rPh>
    <phoneticPr fontId="11"/>
  </si>
  <si>
    <t>自家用野菜</t>
    <rPh sb="0" eb="3">
      <t>ジカヨウ</t>
    </rPh>
    <rPh sb="3" eb="5">
      <t>ヤサイ</t>
    </rPh>
    <phoneticPr fontId="11"/>
  </si>
  <si>
    <t>はくさい</t>
    <phoneticPr fontId="11"/>
  </si>
  <si>
    <t>レタス</t>
    <phoneticPr fontId="11"/>
  </si>
  <si>
    <t>みかん</t>
    <phoneticPr fontId="11"/>
  </si>
  <si>
    <t>作付面積（飼育頭
羽数）　a</t>
    <rPh sb="0" eb="2">
      <t>サクツ</t>
    </rPh>
    <rPh sb="2" eb="4">
      <t>メンセキ</t>
    </rPh>
    <phoneticPr fontId="1"/>
  </si>
  <si>
    <t>きゅうり</t>
    <phoneticPr fontId="11"/>
  </si>
  <si>
    <t>トマト</t>
    <phoneticPr fontId="11"/>
  </si>
  <si>
    <t>作付面積（飼育頭
羽数）　㎡</t>
    <rPh sb="0" eb="2">
      <t>サクツ</t>
    </rPh>
    <rPh sb="2" eb="4">
      <t>メンセキ</t>
    </rPh>
    <phoneticPr fontId="1"/>
  </si>
  <si>
    <t>水稲共済金</t>
    <rPh sb="0" eb="2">
      <t>スイトウ</t>
    </rPh>
    <rPh sb="2" eb="4">
      <t>キョウサイ</t>
    </rPh>
    <rPh sb="4" eb="5">
      <t>キン</t>
    </rPh>
    <phoneticPr fontId="11"/>
  </si>
  <si>
    <t>農作業委託金</t>
    <rPh sb="0" eb="1">
      <t>ノウ</t>
    </rPh>
    <rPh sb="1" eb="3">
      <t>サギョウ</t>
    </rPh>
    <rPh sb="3" eb="5">
      <t>イタク</t>
    </rPh>
    <rPh sb="5" eb="6">
      <t>キン</t>
    </rPh>
    <phoneticPr fontId="11"/>
  </si>
  <si>
    <t>肉豚</t>
    <rPh sb="0" eb="2">
      <t>ニクブタ</t>
    </rPh>
    <phoneticPr fontId="11"/>
  </si>
  <si>
    <t>金属造畜舎</t>
    <rPh sb="0" eb="2">
      <t>キンゾク</t>
    </rPh>
    <rPh sb="2" eb="3">
      <t>ゾウ</t>
    </rPh>
    <rPh sb="3" eb="5">
      <t>チクシャ</t>
    </rPh>
    <phoneticPr fontId="11"/>
  </si>
  <si>
    <t>普通トラック</t>
    <rPh sb="0" eb="2">
      <t>フツウ</t>
    </rPh>
    <phoneticPr fontId="1"/>
  </si>
  <si>
    <t>耕うん機</t>
    <rPh sb="0" eb="1">
      <t>タガヤ</t>
    </rPh>
    <rPh sb="3" eb="4">
      <t>キ</t>
    </rPh>
    <phoneticPr fontId="1"/>
  </si>
  <si>
    <t>みかん樹</t>
    <rPh sb="3" eb="4">
      <t>キ</t>
    </rPh>
    <phoneticPr fontId="1"/>
  </si>
  <si>
    <t>1台</t>
    <rPh sb="1" eb="2">
      <t>ダイ</t>
    </rPh>
    <phoneticPr fontId="11"/>
  </si>
  <si>
    <t>本年度分の償却費合計
（ホ+ヘ）</t>
    <rPh sb="0" eb="3">
      <t>ホンネンド</t>
    </rPh>
    <rPh sb="3" eb="4">
      <t>ブン</t>
    </rPh>
    <rPh sb="5" eb="7">
      <t>ショウキャク</t>
    </rPh>
    <rPh sb="7" eb="8">
      <t>ヒ</t>
    </rPh>
    <rPh sb="8" eb="10">
      <t>ゴウケイ</t>
    </rPh>
    <phoneticPr fontId="1"/>
  </si>
  <si>
    <t>(</t>
    <phoneticPr fontId="11"/>
  </si>
  <si>
    <t>)</t>
    <phoneticPr fontId="11"/>
  </si>
  <si>
    <t>円</t>
    <rPh sb="0" eb="1">
      <t>エン</t>
    </rPh>
    <phoneticPr fontId="11"/>
  </si>
  <si>
    <t>前年からの
繰越額</t>
    <rPh sb="0" eb="2">
      <t>ゼンネン</t>
    </rPh>
    <rPh sb="6" eb="8">
      <t>クリコシ</t>
    </rPh>
    <rPh sb="8" eb="9">
      <t>ガク</t>
    </rPh>
    <phoneticPr fontId="1"/>
  </si>
  <si>
    <t>ホの欄</t>
    <rPh sb="2" eb="3">
      <t>ラン</t>
    </rPh>
    <phoneticPr fontId="11"/>
  </si>
  <si>
    <t>定額</t>
    <rPh sb="0" eb="2">
      <t>テイガク</t>
    </rPh>
    <phoneticPr fontId="11"/>
  </si>
  <si>
    <t>定率</t>
    <rPh sb="0" eb="2">
      <t>テイリツ</t>
    </rPh>
    <phoneticPr fontId="11"/>
  </si>
  <si>
    <t>旧定額</t>
    <rPh sb="0" eb="1">
      <t>キュウ</t>
    </rPh>
    <rPh sb="1" eb="3">
      <t>テイガク</t>
    </rPh>
    <phoneticPr fontId="11"/>
  </si>
  <si>
    <t>旧定率</t>
    <rPh sb="0" eb="1">
      <t>キュウ</t>
    </rPh>
    <rPh sb="1" eb="3">
      <t>テイリツ</t>
    </rPh>
    <phoneticPr fontId="11"/>
  </si>
  <si>
    <t>40㎡</t>
    <phoneticPr fontId="11"/>
  </si>
  <si>
    <t>40a</t>
    <phoneticPr fontId="11"/>
  </si>
  <si>
    <t>このエクセルの表は定額方法のみで計算していますので、それ以外の計算の方は下の枠に本年度分の償却額を入力してください。</t>
    <rPh sb="7" eb="8">
      <t>ヒョウ</t>
    </rPh>
    <rPh sb="9" eb="11">
      <t>テイガク</t>
    </rPh>
    <rPh sb="11" eb="12">
      <t>ホウ</t>
    </rPh>
    <rPh sb="12" eb="13">
      <t>ホウ</t>
    </rPh>
    <rPh sb="16" eb="18">
      <t>ケイサン</t>
    </rPh>
    <rPh sb="28" eb="30">
      <t>イガイ</t>
    </rPh>
    <rPh sb="31" eb="33">
      <t>ケイサン</t>
    </rPh>
    <rPh sb="34" eb="35">
      <t>カタ</t>
    </rPh>
    <rPh sb="36" eb="37">
      <t>シタ</t>
    </rPh>
    <rPh sb="38" eb="39">
      <t>ワク</t>
    </rPh>
    <rPh sb="40" eb="43">
      <t>ホンネンド</t>
    </rPh>
    <rPh sb="43" eb="44">
      <t>ブン</t>
    </rPh>
    <rPh sb="45" eb="48">
      <t>ショウキャクガク</t>
    </rPh>
    <rPh sb="49" eb="51">
      <t>ニュウリョク</t>
    </rPh>
    <phoneticPr fontId="11"/>
  </si>
  <si>
    <t>上記に入力した場合はこの額が優先されます。</t>
    <rPh sb="0" eb="2">
      <t>ジョウキ</t>
    </rPh>
    <rPh sb="3" eb="5">
      <t>ニュウリョク</t>
    </rPh>
    <rPh sb="7" eb="9">
      <t>バアイ</t>
    </rPh>
    <rPh sb="12" eb="13">
      <t>ガク</t>
    </rPh>
    <rPh sb="14" eb="16">
      <t>ユウセン</t>
    </rPh>
    <phoneticPr fontId="11"/>
  </si>
  <si>
    <t>国税　太郎</t>
    <rPh sb="0" eb="2">
      <t>コクゼイ</t>
    </rPh>
    <rPh sb="3" eb="5">
      <t>タロウ</t>
    </rPh>
    <phoneticPr fontId="1"/>
  </si>
  <si>
    <t>コクゼイ　タロウ</t>
    <phoneticPr fontId="1"/>
  </si>
  <si>
    <t>○○市△△町3-3</t>
    <rPh sb="2" eb="3">
      <t>シ</t>
    </rPh>
    <rPh sb="5" eb="6">
      <t>マチ</t>
    </rPh>
    <phoneticPr fontId="1"/>
  </si>
  <si>
    <t>000-123-4567</t>
    <phoneticPr fontId="1"/>
  </si>
  <si>
    <t>共販諸掛</t>
    <rPh sb="0" eb="2">
      <t>キョウハン</t>
    </rPh>
    <rPh sb="2" eb="3">
      <t>ショ</t>
    </rPh>
    <rPh sb="3" eb="4">
      <t>カカ</t>
    </rPh>
    <phoneticPr fontId="1"/>
  </si>
  <si>
    <t>1.収支計算書の裏から順次入力してください。</t>
    <rPh sb="2" eb="4">
      <t>シュウシ</t>
    </rPh>
    <rPh sb="4" eb="7">
      <t>ケイサンショ</t>
    </rPh>
    <rPh sb="8" eb="9">
      <t>ウラ</t>
    </rPh>
    <rPh sb="11" eb="13">
      <t>ジュンジ</t>
    </rPh>
    <rPh sb="13" eb="15">
      <t>ニュウリョク</t>
    </rPh>
    <phoneticPr fontId="14"/>
  </si>
  <si>
    <t>各自計算のうえ、入力ください。</t>
    <rPh sb="0" eb="1">
      <t>カク</t>
    </rPh>
    <rPh sb="1" eb="2">
      <t>ジ</t>
    </rPh>
    <rPh sb="2" eb="4">
      <t>ケイサン</t>
    </rPh>
    <rPh sb="8" eb="10">
      <t>ニュウリョク</t>
    </rPh>
    <phoneticPr fontId="14"/>
  </si>
  <si>
    <t>　注意事項</t>
    <rPh sb="1" eb="3">
      <t>チュウイ</t>
    </rPh>
    <rPh sb="3" eb="5">
      <t>ジコウ</t>
    </rPh>
    <phoneticPr fontId="14"/>
  </si>
  <si>
    <t>3.表面につきましても各時の判断で入力ください。</t>
    <rPh sb="2" eb="3">
      <t>オモテ</t>
    </rPh>
    <rPh sb="3" eb="4">
      <t>メン</t>
    </rPh>
    <rPh sb="11" eb="12">
      <t>カク</t>
    </rPh>
    <rPh sb="12" eb="13">
      <t>ジ</t>
    </rPh>
    <rPh sb="14" eb="16">
      <t>ハンダン</t>
    </rPh>
    <rPh sb="17" eb="19">
      <t>ニュウリョク</t>
    </rPh>
    <phoneticPr fontId="14"/>
  </si>
  <si>
    <t>この表計算において不具合等については自己の責任において使用してください。</t>
    <rPh sb="2" eb="3">
      <t>ヒョウ</t>
    </rPh>
    <rPh sb="3" eb="5">
      <t>ケイサン</t>
    </rPh>
    <rPh sb="9" eb="13">
      <t>フグアイトウ</t>
    </rPh>
    <rPh sb="18" eb="20">
      <t>ジコ</t>
    </rPh>
    <rPh sb="21" eb="23">
      <t>セキニン</t>
    </rPh>
    <rPh sb="27" eb="29">
      <t>シヨウ</t>
    </rPh>
    <phoneticPr fontId="14"/>
  </si>
  <si>
    <t>家事消費</t>
    <rPh sb="0" eb="1">
      <t>イエ</t>
    </rPh>
    <rPh sb="1" eb="2">
      <t>ジ</t>
    </rPh>
    <rPh sb="2" eb="4">
      <t>ショウヒ</t>
    </rPh>
    <phoneticPr fontId="1"/>
  </si>
  <si>
    <t>※減価償却で定額以外の計算をする方は　ホの欄はエクセル表の右側に償却額を入力下さい。</t>
    <rPh sb="1" eb="3">
      <t>ゲンカ</t>
    </rPh>
    <rPh sb="3" eb="5">
      <t>ショウキャク</t>
    </rPh>
    <rPh sb="6" eb="8">
      <t>テイガク</t>
    </rPh>
    <rPh sb="8" eb="10">
      <t>イガイ</t>
    </rPh>
    <rPh sb="11" eb="13">
      <t>ケイサン</t>
    </rPh>
    <rPh sb="16" eb="17">
      <t>カタ</t>
    </rPh>
    <rPh sb="21" eb="22">
      <t>ラン</t>
    </rPh>
    <rPh sb="27" eb="28">
      <t>ヒョウ</t>
    </rPh>
    <rPh sb="29" eb="31">
      <t>ミギガワ</t>
    </rPh>
    <rPh sb="32" eb="35">
      <t>ショウキャクガク</t>
    </rPh>
    <rPh sb="36" eb="38">
      <t>ニュウリョク</t>
    </rPh>
    <rPh sb="38" eb="39">
      <t>クダ</t>
    </rPh>
    <phoneticPr fontId="1"/>
  </si>
  <si>
    <t>　欄外の入力した額が計算表に優先的に反映されます。</t>
    <rPh sb="1" eb="2">
      <t>ラン</t>
    </rPh>
    <rPh sb="2" eb="3">
      <t>ガイ</t>
    </rPh>
    <rPh sb="4" eb="6">
      <t>ニュウリョク</t>
    </rPh>
    <rPh sb="8" eb="9">
      <t>ガク</t>
    </rPh>
    <rPh sb="10" eb="12">
      <t>ケイサン</t>
    </rPh>
    <rPh sb="12" eb="13">
      <t>ヒョウ</t>
    </rPh>
    <rPh sb="14" eb="17">
      <t>ユウセンテキ</t>
    </rPh>
    <rPh sb="18" eb="20">
      <t>ハンエイ</t>
    </rPh>
    <phoneticPr fontId="1"/>
  </si>
  <si>
    <t>国税春子</t>
    <rPh sb="0" eb="2">
      <t>コクゼイ</t>
    </rPh>
    <rPh sb="2" eb="3">
      <t>ハル</t>
    </rPh>
    <rPh sb="3" eb="4">
      <t>コ</t>
    </rPh>
    <phoneticPr fontId="1"/>
  </si>
  <si>
    <t>国税和男</t>
    <rPh sb="0" eb="2">
      <t>コクゼイ</t>
    </rPh>
    <rPh sb="2" eb="4">
      <t>カズオ</t>
    </rPh>
    <phoneticPr fontId="1"/>
  </si>
  <si>
    <t>エクセル収支内訳書　農業所得用</t>
    <rPh sb="4" eb="6">
      <t>シュウシ</t>
    </rPh>
    <rPh sb="6" eb="9">
      <t>ウチワケショ</t>
    </rPh>
    <rPh sb="10" eb="12">
      <t>ノウギョウ</t>
    </rPh>
    <rPh sb="12" eb="14">
      <t>ショトク</t>
    </rPh>
    <rPh sb="14" eb="15">
      <t>ヨウ</t>
    </rPh>
    <phoneticPr fontId="14"/>
  </si>
  <si>
    <t>HPタイトル「とりあえず何でも自分でやってみよう」</t>
  </si>
  <si>
    <t>とりあえず何でも自分でやってみよう</t>
    <rPh sb="5" eb="6">
      <t>ナン</t>
    </rPh>
    <rPh sb="8" eb="10">
      <t>ジブン</t>
    </rPh>
    <phoneticPr fontId="1"/>
  </si>
  <si>
    <t>平成19年3月31日以前取得</t>
    <rPh sb="0" eb="2">
      <t>ヘイセイ</t>
    </rPh>
    <rPh sb="4" eb="5">
      <t>ネン</t>
    </rPh>
    <rPh sb="6" eb="7">
      <t>ガツ</t>
    </rPh>
    <rPh sb="9" eb="10">
      <t>ニチ</t>
    </rPh>
    <rPh sb="10" eb="12">
      <t>イゼン</t>
    </rPh>
    <rPh sb="12" eb="14">
      <t>シュトク</t>
    </rPh>
    <phoneticPr fontId="1"/>
  </si>
  <si>
    <t>平成19年4月1日以後取得</t>
    <rPh sb="0" eb="2">
      <t>ヘイセイ</t>
    </rPh>
    <rPh sb="4" eb="5">
      <t>ネン</t>
    </rPh>
    <rPh sb="6" eb="7">
      <t>ガツ</t>
    </rPh>
    <rPh sb="8" eb="9">
      <t>ニチ</t>
    </rPh>
    <rPh sb="9" eb="11">
      <t>イゴ</t>
    </rPh>
    <rPh sb="11" eb="13">
      <t>シュトク</t>
    </rPh>
    <phoneticPr fontId="1"/>
  </si>
  <si>
    <t>耐用年数</t>
    <rPh sb="0" eb="2">
      <t>タイヨウ</t>
    </rPh>
    <rPh sb="2" eb="4">
      <t>ネンスウ</t>
    </rPh>
    <phoneticPr fontId="16"/>
  </si>
  <si>
    <t>旧定額法償却率</t>
    <phoneticPr fontId="1"/>
  </si>
  <si>
    <t>旧定率法償却率</t>
    <phoneticPr fontId="1"/>
  </si>
  <si>
    <t>定額法償却率</t>
    <phoneticPr fontId="1"/>
  </si>
  <si>
    <t>令和</t>
    <rPh sb="0" eb="2">
      <t>レイワ</t>
    </rPh>
    <phoneticPr fontId="1"/>
  </si>
  <si>
    <t>https://www.nande-mo.com</t>
    <phoneticPr fontId="1"/>
  </si>
  <si>
    <t>https://www.nande-mo.com</t>
    <phoneticPr fontId="14"/>
  </si>
  <si>
    <t>数値を入力するセル</t>
    <rPh sb="0" eb="2">
      <t>スウチ</t>
    </rPh>
    <rPh sb="3" eb="5">
      <t>ニュウリョク</t>
    </rPh>
    <phoneticPr fontId="1"/>
  </si>
  <si>
    <t>計算式が入っているセル</t>
    <rPh sb="0" eb="2">
      <t>ケイサン</t>
    </rPh>
    <rPh sb="2" eb="3">
      <t>シキ</t>
    </rPh>
    <rPh sb="4" eb="5">
      <t>ハイ</t>
    </rPh>
    <phoneticPr fontId="1"/>
  </si>
  <si>
    <t>2.裏面の減価償却については「定率、旧定額、旧定率」等に対応した計算をしていませんので</t>
    <rPh sb="2" eb="4">
      <t>ウラメン</t>
    </rPh>
    <rPh sb="5" eb="7">
      <t>ゲンカ</t>
    </rPh>
    <rPh sb="7" eb="9">
      <t>ショウキャク</t>
    </rPh>
    <rPh sb="15" eb="17">
      <t>テイリツ</t>
    </rPh>
    <rPh sb="18" eb="19">
      <t>キュウ</t>
    </rPh>
    <rPh sb="19" eb="21">
      <t>テイガク</t>
    </rPh>
    <rPh sb="22" eb="23">
      <t>キュウ</t>
    </rPh>
    <rPh sb="23" eb="25">
      <t>テイリツ</t>
    </rPh>
    <rPh sb="26" eb="27">
      <t>トウ</t>
    </rPh>
    <rPh sb="28" eb="30">
      <t>タイオウ</t>
    </rPh>
    <rPh sb="32" eb="34">
      <t>ケイサン</t>
    </rPh>
    <phoneticPr fontId="14"/>
  </si>
  <si>
    <t>30.4</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</si>
</sst>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 "/>
    <numFmt numFmtId="178" formatCode="#,##0_);[Red]\(#,##0\)"/>
    <numFmt numFmtId="179" formatCode="#,##0.000_ "/>
    <numFmt numFmtId="180" formatCode="0_);[Red]\(0\)"/>
    <numFmt numFmtId="181" formatCode="###&quot;歳&quot;"/>
    <numFmt numFmtId="182" formatCode="0.000_ "/>
  </numFmts>
  <fonts count="36" x14ac:knownFonts="1">
    <font>
      <sz val="11"/>
      <color theme="1"/>
      <name val="ＭＳ Ｐゴシック"/>
      <family val="3"/>
      <charset val="128"/>
      <scheme val="minor"/>
    </font>
    <font>
      <sz val="6"/>
      <name val="ＭＳ Ｐゴシック"/>
      <family val="3"/>
      <charset val="128"/>
    </font>
    <font>
      <sz val="11"/>
      <color indexed="10"/>
      <name val="ＭＳ Ｐゴシック"/>
      <family val="3"/>
      <charset val="128"/>
    </font>
    <font>
      <sz val="18"/>
      <name val="ＭＳ Ｐゴシック"/>
      <family val="3"/>
      <charset val="128"/>
    </font>
    <font>
      <sz val="10"/>
      <name val="ＭＳ Ｐゴシック"/>
      <family val="3"/>
      <charset val="128"/>
    </font>
    <font>
      <sz val="11"/>
      <color indexed="12"/>
      <name val="ＭＳ Ｐゴシック"/>
      <family val="3"/>
      <charset val="128"/>
    </font>
    <font>
      <sz val="8"/>
      <name val="ＭＳ Ｐゴシック"/>
      <family val="3"/>
      <charset val="128"/>
    </font>
    <font>
      <sz val="9"/>
      <name val="ＭＳ Ｐゴシック"/>
      <family val="3"/>
      <charset val="128"/>
    </font>
    <font>
      <sz val="9"/>
      <color indexed="1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color indexed="12"/>
      <name val="ＭＳ Ｐゴシック"/>
      <family val="3"/>
      <charset val="128"/>
    </font>
    <font>
      <sz val="10"/>
      <color indexed="10"/>
      <name val="ＭＳ Ｐゴシック"/>
      <family val="3"/>
      <charset val="128"/>
    </font>
    <font>
      <sz val="6"/>
      <name val="ＭＳ Ｐゴシック"/>
      <family val="3"/>
      <charset val="128"/>
    </font>
    <font>
      <sz val="11"/>
      <color indexed="8"/>
      <name val="ＭＳ Ｐゴシック"/>
      <family val="3"/>
      <charset val="128"/>
    </font>
    <font>
      <b/>
      <sz val="18"/>
      <color indexed="5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2"/>
      <name val="ＭＳ Ｐゴシック"/>
      <family val="3"/>
      <charset val="128"/>
    </font>
    <font>
      <sz val="11"/>
      <color indexed="12"/>
      <name val="ＭＳ Ｐゴシック"/>
      <family val="3"/>
      <charset val="128"/>
    </font>
    <font>
      <sz val="10"/>
      <color indexed="10"/>
      <name val="ＭＳ Ｐゴシック"/>
      <family val="3"/>
      <charset val="128"/>
    </font>
    <font>
      <sz val="10"/>
      <color indexed="12"/>
      <name val="ＭＳ Ｐゴシック"/>
      <family val="3"/>
      <charset val="128"/>
    </font>
    <font>
      <sz val="11"/>
      <color indexed="10"/>
      <name val="ＭＳ Ｐゴシック"/>
      <family val="3"/>
      <charset val="128"/>
    </font>
    <font>
      <sz val="9"/>
      <color indexed="10"/>
      <name val="ＭＳ Ｐゴシック"/>
      <family val="3"/>
      <charset val="128"/>
    </font>
    <font>
      <sz val="9"/>
      <color indexed="12"/>
      <name val="ＭＳ Ｐゴシック"/>
      <family val="3"/>
      <charset val="128"/>
    </font>
    <font>
      <sz val="9"/>
      <color indexed="10"/>
      <name val="ＭＳ Ｐゴシック"/>
      <family val="3"/>
      <charset val="128"/>
    </font>
    <font>
      <sz val="9"/>
      <color indexed="12"/>
      <name val="ＭＳ Ｐゴシック"/>
      <family val="3"/>
      <charset val="128"/>
    </font>
    <font>
      <sz val="10"/>
      <color indexed="10"/>
      <name val="ＭＳ Ｐゴシック"/>
      <family val="3"/>
      <charset val="128"/>
    </font>
    <font>
      <sz val="18"/>
      <color indexed="10"/>
      <name val="ＭＳ Ｐゴシック"/>
      <family val="3"/>
      <charset val="128"/>
    </font>
    <font>
      <sz val="9"/>
      <color indexed="8"/>
      <name val="ＭＳ Ｐゴシック"/>
      <family val="3"/>
      <charset val="128"/>
    </font>
    <font>
      <u/>
      <sz val="11"/>
      <color indexed="12"/>
      <name val="ＭＳ Ｐゴシック"/>
      <family val="3"/>
      <charset val="128"/>
    </font>
    <font>
      <b/>
      <sz val="9"/>
      <color indexed="8"/>
      <name val="ＭＳ Ｐゴシック"/>
      <family val="3"/>
      <charset val="128"/>
    </font>
    <font>
      <b/>
      <sz val="11"/>
      <name val="ＭＳ Ｐゴシック"/>
      <family val="3"/>
      <charset val="128"/>
    </font>
    <font>
      <sz val="9"/>
      <color indexed="81"/>
      <name val="ＭＳ Ｐゴシック"/>
      <family val="3"/>
      <charset val="128"/>
    </font>
    <font>
      <b/>
      <sz val="9"/>
      <color indexed="81"/>
      <name val="ＭＳ Ｐゴシック"/>
      <family val="3"/>
      <charset val="128"/>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rgb="FFCCECFF"/>
        <bgColor indexed="64"/>
      </patternFill>
    </fill>
    <fill>
      <patternFill patternType="solid">
        <fgColor rgb="FF99CCFF"/>
        <bgColor indexed="64"/>
      </patternFill>
    </fill>
  </fills>
  <borders count="4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3">
    <xf numFmtId="0" fontId="0" fillId="0" borderId="0">
      <alignment vertical="center"/>
    </xf>
    <xf numFmtId="0" fontId="31" fillId="0" borderId="0" applyNumberFormat="0" applyFill="0" applyBorder="0" applyAlignment="0" applyProtection="0">
      <alignment vertical="top"/>
      <protection locked="0"/>
    </xf>
    <xf numFmtId="38" fontId="15" fillId="0" borderId="0" applyFont="0" applyFill="0" applyBorder="0" applyAlignment="0" applyProtection="0">
      <alignment vertical="center"/>
    </xf>
  </cellStyleXfs>
  <cellXfs count="555">
    <xf numFmtId="0" fontId="0" fillId="0" borderId="0" xfId="0">
      <alignment vertical="center"/>
    </xf>
    <xf numFmtId="0" fontId="0" fillId="0" borderId="0" xfId="0" applyAlignment="1"/>
    <xf numFmtId="0" fontId="3" fillId="0" borderId="0" xfId="0" applyFont="1" applyAlignment="1"/>
    <xf numFmtId="0" fontId="5"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xf>
    <xf numFmtId="177" fontId="5" fillId="0" borderId="0" xfId="0" applyNumberFormat="1" applyFont="1">
      <alignment vertical="center"/>
    </xf>
    <xf numFmtId="177" fontId="5" fillId="0" borderId="0" xfId="0" applyNumberFormat="1" applyFont="1" applyAlignment="1">
      <alignment horizontal="right"/>
    </xf>
    <xf numFmtId="0" fontId="5" fillId="0" borderId="0" xfId="0" applyFont="1" applyAlignment="1">
      <alignment horizontal="right"/>
    </xf>
    <xf numFmtId="0" fontId="10" fillId="0" borderId="0" xfId="0" applyFont="1" applyAlignment="1"/>
    <xf numFmtId="0" fontId="4" fillId="0" borderId="0" xfId="0" applyFont="1" applyAlignment="1"/>
    <xf numFmtId="0" fontId="4" fillId="0" borderId="2" xfId="0" applyFont="1" applyBorder="1">
      <alignment vertical="center"/>
    </xf>
    <xf numFmtId="0" fontId="4" fillId="0" borderId="3" xfId="0" applyFont="1" applyBorder="1" applyAlignment="1">
      <alignment horizontal="right" vertical="center"/>
    </xf>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3" xfId="0" applyFont="1" applyBorder="1" applyAlignment="1">
      <alignment horizontal="right"/>
    </xf>
    <xf numFmtId="58" fontId="4" fillId="0" borderId="0" xfId="0" applyNumberFormat="1" applyFont="1" applyAlignment="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4" xfId="0" applyBorder="1" applyAlignment="1">
      <alignment horizontal="center" vertical="center"/>
    </xf>
    <xf numFmtId="0" fontId="0" fillId="0" borderId="0" xfId="0" applyAlignment="1">
      <alignment horizontal="center"/>
    </xf>
    <xf numFmtId="0" fontId="8" fillId="0" borderId="4"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9" fillId="0" borderId="0" xfId="0" applyFont="1" applyAlignment="1">
      <alignment horizontal="center"/>
    </xf>
    <xf numFmtId="177" fontId="2" fillId="0" borderId="0" xfId="0" applyNumberFormat="1" applyFont="1">
      <alignment vertical="center"/>
    </xf>
    <xf numFmtId="0" fontId="0" fillId="0" borderId="9" xfId="0" applyBorder="1" applyAlignment="1"/>
    <xf numFmtId="0" fontId="0" fillId="0" borderId="5" xfId="0" applyBorder="1" applyAlignment="1"/>
    <xf numFmtId="0" fontId="0" fillId="0" borderId="7" xfId="0" applyBorder="1" applyAlignment="1"/>
    <xf numFmtId="0" fontId="0" fillId="0" borderId="4" xfId="0" applyBorder="1" applyAlignment="1">
      <alignment horizontal="left" vertical="center"/>
    </xf>
    <xf numFmtId="177" fontId="2" fillId="0" borderId="5" xfId="0" applyNumberFormat="1" applyFont="1" applyBorder="1">
      <alignment vertical="center"/>
    </xf>
    <xf numFmtId="177" fontId="2" fillId="0" borderId="1" xfId="0" applyNumberFormat="1" applyFont="1" applyBorder="1">
      <alignment vertical="center"/>
    </xf>
    <xf numFmtId="0" fontId="22" fillId="2" borderId="10" xfId="0" applyFont="1" applyFill="1" applyBorder="1" applyAlignment="1">
      <alignment horizontal="right" vertical="center"/>
    </xf>
    <xf numFmtId="0" fontId="4" fillId="0" borderId="10" xfId="0" applyFont="1" applyBorder="1" applyAlignment="1">
      <alignment horizontal="left" vertical="center"/>
    </xf>
    <xf numFmtId="0" fontId="22" fillId="2" borderId="2" xfId="0" applyFont="1" applyFill="1" applyBorder="1" applyAlignment="1">
      <alignment horizontal="righ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xf numFmtId="177" fontId="2" fillId="0" borderId="0" xfId="0" applyNumberFormat="1" applyFont="1" applyAlignment="1"/>
    <xf numFmtId="179" fontId="4" fillId="0" borderId="6" xfId="0" applyNumberFormat="1" applyFont="1" applyBorder="1" applyAlignment="1">
      <alignment shrinkToFit="1"/>
    </xf>
    <xf numFmtId="180" fontId="4" fillId="0" borderId="7" xfId="0" applyNumberFormat="1" applyFont="1" applyBorder="1">
      <alignment vertical="center"/>
    </xf>
    <xf numFmtId="180" fontId="4" fillId="0" borderId="8" xfId="0" applyNumberFormat="1" applyFont="1" applyBorder="1">
      <alignment vertical="center"/>
    </xf>
    <xf numFmtId="0" fontId="4" fillId="0" borderId="15" xfId="0" applyFont="1" applyBorder="1" applyAlignment="1"/>
    <xf numFmtId="0" fontId="4" fillId="0" borderId="16" xfId="0" applyFont="1" applyBorder="1" applyAlignment="1"/>
    <xf numFmtId="0" fontId="4" fillId="0" borderId="17" xfId="0" applyFont="1" applyBorder="1" applyAlignment="1"/>
    <xf numFmtId="0" fontId="0" fillId="0" borderId="1" xfId="0" applyBorder="1" applyAlignment="1">
      <alignment horizontal="center" vertical="center"/>
    </xf>
    <xf numFmtId="38" fontId="15" fillId="0" borderId="7" xfId="2" applyFont="1" applyFill="1" applyBorder="1" applyAlignment="1">
      <alignment vertical="center"/>
    </xf>
    <xf numFmtId="176" fontId="23" fillId="0" borderId="0" xfId="0" applyNumberFormat="1" applyFont="1">
      <alignment vertical="center"/>
    </xf>
    <xf numFmtId="176" fontId="20" fillId="0" borderId="0" xfId="0" applyNumberFormat="1" applyFont="1">
      <alignment vertical="center"/>
    </xf>
    <xf numFmtId="176" fontId="9" fillId="0" borderId="0" xfId="0" applyNumberFormat="1" applyFont="1">
      <alignment vertical="center"/>
    </xf>
    <xf numFmtId="0" fontId="18" fillId="0" borderId="0" xfId="0" applyFont="1">
      <alignment vertical="center"/>
    </xf>
    <xf numFmtId="0" fontId="31" fillId="0" borderId="0" xfId="1" applyAlignment="1" applyProtection="1">
      <alignment vertical="center"/>
    </xf>
    <xf numFmtId="0" fontId="30" fillId="0" borderId="15" xfId="0" applyFont="1" applyBorder="1" applyAlignment="1">
      <alignment horizontal="center" vertical="center"/>
    </xf>
    <xf numFmtId="0" fontId="32" fillId="0" borderId="10" xfId="0" applyFont="1" applyBorder="1" applyAlignment="1">
      <alignment horizontal="center" vertical="center"/>
    </xf>
    <xf numFmtId="0" fontId="18" fillId="0" borderId="15" xfId="0" applyFont="1" applyBorder="1" applyAlignment="1">
      <alignment horizontal="center" vertical="center"/>
    </xf>
    <xf numFmtId="0" fontId="18" fillId="3" borderId="15" xfId="0" applyFont="1" applyFill="1" applyBorder="1" applyAlignment="1">
      <alignment horizontal="center" vertical="center"/>
    </xf>
    <xf numFmtId="0" fontId="33" fillId="4" borderId="15" xfId="0" applyFont="1" applyFill="1" applyBorder="1" applyAlignment="1">
      <alignment horizontal="center" vertical="center"/>
    </xf>
    <xf numFmtId="0" fontId="18" fillId="0" borderId="18" xfId="0" applyFont="1" applyBorder="1" applyAlignment="1">
      <alignment horizontal="center" vertical="center"/>
    </xf>
    <xf numFmtId="182" fontId="0" fillId="0" borderId="19" xfId="0" applyNumberFormat="1" applyBorder="1" applyAlignment="1">
      <alignment horizontal="center" vertical="center"/>
    </xf>
    <xf numFmtId="182" fontId="0" fillId="0" borderId="20" xfId="0" applyNumberFormat="1" applyBorder="1" applyAlignment="1">
      <alignment horizontal="center" vertical="center"/>
    </xf>
    <xf numFmtId="0" fontId="18" fillId="0" borderId="21" xfId="0" applyFont="1" applyBorder="1" applyAlignment="1">
      <alignment horizontal="center" vertical="center"/>
    </xf>
    <xf numFmtId="182" fontId="0" fillId="0" borderId="22" xfId="0" applyNumberFormat="1" applyBorder="1" applyAlignment="1">
      <alignment horizontal="center" vertical="center"/>
    </xf>
    <xf numFmtId="182" fontId="0" fillId="0" borderId="23" xfId="0" applyNumberFormat="1" applyBorder="1" applyAlignment="1">
      <alignment horizontal="center" vertical="center"/>
    </xf>
    <xf numFmtId="0" fontId="18" fillId="0" borderId="24" xfId="0" applyFont="1" applyBorder="1" applyAlignment="1">
      <alignment horizontal="center" vertical="center"/>
    </xf>
    <xf numFmtId="182" fontId="0" fillId="0" borderId="25" xfId="0" applyNumberFormat="1" applyBorder="1" applyAlignment="1">
      <alignment horizontal="center" vertical="center"/>
    </xf>
    <xf numFmtId="182" fontId="0" fillId="0" borderId="26" xfId="0" applyNumberFormat="1" applyBorder="1" applyAlignment="1">
      <alignment horizontal="center" vertical="center"/>
    </xf>
    <xf numFmtId="176" fontId="2" fillId="5" borderId="10" xfId="0" applyNumberFormat="1" applyFont="1" applyFill="1" applyBorder="1">
      <alignment vertical="center"/>
    </xf>
    <xf numFmtId="176" fontId="2" fillId="0" borderId="0" xfId="0" applyNumberFormat="1" applyFont="1">
      <alignment vertical="center"/>
    </xf>
    <xf numFmtId="0" fontId="7" fillId="5" borderId="10" xfId="0" applyFont="1" applyFill="1" applyBorder="1" applyAlignment="1">
      <alignment horizontal="left" vertical="center"/>
    </xf>
    <xf numFmtId="0" fontId="4" fillId="5" borderId="10" xfId="0" applyFont="1" applyFill="1" applyBorder="1" applyAlignment="1">
      <alignment horizontal="right" vertical="center"/>
    </xf>
    <xf numFmtId="177" fontId="21" fillId="5" borderId="2" xfId="0" applyNumberFormat="1" applyFont="1" applyFill="1" applyBorder="1" applyAlignment="1">
      <alignment horizontal="right" vertical="center"/>
    </xf>
    <xf numFmtId="177" fontId="21" fillId="5" borderId="10" xfId="0" applyNumberFormat="1" applyFont="1" applyFill="1" applyBorder="1" applyAlignment="1">
      <alignment horizontal="right" vertical="center"/>
    </xf>
    <xf numFmtId="176" fontId="5" fillId="6" borderId="10" xfId="0" applyNumberFormat="1" applyFont="1" applyFill="1" applyBorder="1">
      <alignment vertical="center"/>
    </xf>
    <xf numFmtId="179" fontId="13" fillId="0" borderId="4" xfId="0" applyNumberFormat="1" applyFont="1" applyBorder="1" applyAlignment="1">
      <alignment shrinkToFit="1"/>
    </xf>
    <xf numFmtId="180" fontId="13" fillId="0" borderId="1" xfId="0" applyNumberFormat="1" applyFont="1" applyBorder="1">
      <alignment vertical="center"/>
    </xf>
    <xf numFmtId="0" fontId="4" fillId="5" borderId="2" xfId="0" applyFont="1" applyFill="1" applyBorder="1">
      <alignment vertical="center"/>
    </xf>
    <xf numFmtId="0" fontId="4" fillId="5" borderId="0" xfId="0" applyFont="1" applyFill="1" applyAlignment="1"/>
    <xf numFmtId="0" fontId="13" fillId="5" borderId="4" xfId="0" applyFont="1" applyFill="1" applyBorder="1" applyAlignment="1">
      <alignment horizontal="right"/>
    </xf>
    <xf numFmtId="177" fontId="13" fillId="5" borderId="1" xfId="0" applyNumberFormat="1" applyFont="1" applyFill="1" applyBorder="1" applyAlignment="1">
      <alignment horizontal="right" shrinkToFit="1"/>
    </xf>
    <xf numFmtId="0" fontId="13" fillId="5" borderId="9" xfId="0" applyFont="1" applyFill="1" applyBorder="1" applyAlignment="1">
      <alignment horizontal="right"/>
    </xf>
    <xf numFmtId="177" fontId="13" fillId="5" borderId="11" xfId="0" applyNumberFormat="1" applyFont="1" applyFill="1" applyBorder="1" applyAlignment="1">
      <alignment horizontal="right"/>
    </xf>
    <xf numFmtId="177" fontId="13" fillId="5" borderId="1" xfId="0" applyNumberFormat="1" applyFont="1" applyFill="1" applyBorder="1" applyAlignment="1">
      <alignment horizontal="right"/>
    </xf>
    <xf numFmtId="0" fontId="13" fillId="5" borderId="6" xfId="0" applyFont="1" applyFill="1" applyBorder="1" applyAlignment="1">
      <alignment horizontal="right"/>
    </xf>
    <xf numFmtId="177" fontId="13" fillId="5" borderId="8" xfId="0" applyNumberFormat="1" applyFont="1" applyFill="1" applyBorder="1" applyAlignment="1">
      <alignment horizontal="right"/>
    </xf>
    <xf numFmtId="180" fontId="13" fillId="5" borderId="12" xfId="0" applyNumberFormat="1" applyFont="1" applyFill="1" applyBorder="1">
      <alignment vertical="center"/>
    </xf>
    <xf numFmtId="0" fontId="21" fillId="5" borderId="14" xfId="0" applyFont="1" applyFill="1" applyBorder="1" applyAlignment="1"/>
    <xf numFmtId="0" fontId="19" fillId="0" borderId="4" xfId="0" applyFont="1" applyBorder="1" applyAlignment="1">
      <alignment horizontal="left" vertical="center"/>
    </xf>
    <xf numFmtId="177" fontId="20" fillId="0" borderId="5" xfId="0" applyNumberFormat="1" applyFont="1" applyBorder="1">
      <alignment vertical="center"/>
    </xf>
    <xf numFmtId="177" fontId="20" fillId="0" borderId="1" xfId="0" applyNumberFormat="1" applyFont="1" applyBorder="1">
      <alignment vertical="center"/>
    </xf>
    <xf numFmtId="0" fontId="2" fillId="5" borderId="0" xfId="0" applyFont="1" applyFill="1" applyAlignment="1"/>
    <xf numFmtId="38" fontId="17" fillId="5" borderId="5" xfId="2" applyFont="1" applyFill="1" applyBorder="1" applyAlignment="1">
      <alignment vertical="center"/>
    </xf>
    <xf numFmtId="38" fontId="17" fillId="5" borderId="1" xfId="2" applyFont="1" applyFill="1" applyBorder="1" applyAlignment="1">
      <alignment vertical="center"/>
    </xf>
    <xf numFmtId="38" fontId="17" fillId="5" borderId="0" xfId="2" applyFont="1" applyFill="1" applyBorder="1" applyAlignment="1">
      <alignment vertical="center"/>
    </xf>
    <xf numFmtId="38" fontId="17" fillId="5" borderId="11" xfId="2" applyFont="1" applyFill="1" applyBorder="1" applyAlignment="1">
      <alignment vertical="center"/>
    </xf>
    <xf numFmtId="38" fontId="17" fillId="5" borderId="7" xfId="2" applyFont="1" applyFill="1" applyBorder="1" applyAlignment="1">
      <alignment vertical="center"/>
    </xf>
    <xf numFmtId="38" fontId="17" fillId="5" borderId="8" xfId="2" applyFont="1" applyFill="1" applyBorder="1" applyAlignment="1">
      <alignment vertical="center"/>
    </xf>
    <xf numFmtId="178" fontId="24" fillId="5" borderId="5" xfId="2" applyNumberFormat="1" applyFont="1" applyFill="1" applyBorder="1" applyAlignment="1">
      <alignmen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38" fontId="15" fillId="2" borderId="6" xfId="2" applyFont="1" applyFill="1" applyBorder="1" applyAlignment="1">
      <alignment vertical="center"/>
    </xf>
    <xf numFmtId="38" fontId="15" fillId="2" borderId="7" xfId="2" applyFont="1" applyFill="1" applyBorder="1" applyAlignment="1">
      <alignment vertical="center"/>
    </xf>
    <xf numFmtId="38" fontId="15" fillId="2" borderId="8" xfId="2" applyFont="1" applyFill="1" applyBorder="1" applyAlignment="1">
      <alignment vertical="center"/>
    </xf>
    <xf numFmtId="38" fontId="19" fillId="5" borderId="6" xfId="2" applyFont="1" applyFill="1" applyBorder="1" applyAlignment="1">
      <alignment vertical="center"/>
    </xf>
    <xf numFmtId="38" fontId="19" fillId="5" borderId="7" xfId="2" applyFont="1" applyFill="1" applyBorder="1" applyAlignment="1">
      <alignment vertical="center"/>
    </xf>
    <xf numFmtId="38" fontId="19" fillId="5" borderId="8" xfId="2" applyFont="1" applyFill="1" applyBorder="1" applyAlignment="1">
      <alignment vertical="center"/>
    </xf>
    <xf numFmtId="178" fontId="24" fillId="5" borderId="4" xfId="2" applyNumberFormat="1" applyFont="1" applyFill="1" applyBorder="1" applyAlignment="1">
      <alignment vertical="center"/>
    </xf>
    <xf numFmtId="38" fontId="19" fillId="2" borderId="4" xfId="2" applyFont="1" applyFill="1" applyBorder="1" applyAlignment="1">
      <alignment vertical="center"/>
    </xf>
    <xf numFmtId="38" fontId="19" fillId="2" borderId="5" xfId="2" applyFont="1" applyFill="1" applyBorder="1" applyAlignment="1">
      <alignment vertical="center"/>
    </xf>
    <xf numFmtId="38" fontId="19" fillId="2" borderId="1" xfId="2" applyFont="1" applyFill="1" applyBorder="1" applyAlignment="1">
      <alignment vertical="center"/>
    </xf>
    <xf numFmtId="38" fontId="19" fillId="2" borderId="9" xfId="2" applyFont="1" applyFill="1" applyBorder="1" applyAlignment="1">
      <alignment vertical="center"/>
    </xf>
    <xf numFmtId="38" fontId="19" fillId="2" borderId="0" xfId="2" applyFont="1" applyFill="1" applyBorder="1" applyAlignment="1">
      <alignment vertical="center"/>
    </xf>
    <xf numFmtId="38" fontId="19" fillId="2" borderId="11" xfId="2" applyFont="1" applyFill="1" applyBorder="1" applyAlignment="1">
      <alignment vertical="center"/>
    </xf>
    <xf numFmtId="38" fontId="19" fillId="2" borderId="6" xfId="2" applyFont="1" applyFill="1" applyBorder="1" applyAlignment="1">
      <alignment vertical="center"/>
    </xf>
    <xf numFmtId="38" fontId="19" fillId="2" borderId="7" xfId="2" applyFont="1" applyFill="1" applyBorder="1" applyAlignment="1">
      <alignment vertical="center"/>
    </xf>
    <xf numFmtId="38" fontId="19" fillId="2" borderId="8" xfId="2" applyFont="1" applyFill="1" applyBorder="1" applyAlignment="1">
      <alignment vertical="center"/>
    </xf>
    <xf numFmtId="178" fontId="24" fillId="5" borderId="0" xfId="2" applyNumberFormat="1" applyFont="1" applyFill="1" applyBorder="1" applyAlignment="1">
      <alignment vertical="center"/>
    </xf>
    <xf numFmtId="178" fontId="25" fillId="2" borderId="6" xfId="2" applyNumberFormat="1" applyFont="1" applyFill="1" applyBorder="1" applyAlignment="1">
      <alignment vertical="center"/>
    </xf>
    <xf numFmtId="178" fontId="25" fillId="2" borderId="7" xfId="2" applyNumberFormat="1" applyFont="1" applyFill="1" applyBorder="1" applyAlignment="1">
      <alignment vertical="center"/>
    </xf>
    <xf numFmtId="178" fontId="25" fillId="2" borderId="9" xfId="2" applyNumberFormat="1" applyFont="1" applyFill="1" applyBorder="1" applyAlignment="1">
      <alignment vertical="center"/>
    </xf>
    <xf numFmtId="178" fontId="25" fillId="2" borderId="0" xfId="2" applyNumberFormat="1" applyFont="1" applyFill="1" applyBorder="1" applyAlignment="1">
      <alignment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178" fontId="26" fillId="5" borderId="6" xfId="0" applyNumberFormat="1" applyFont="1" applyFill="1" applyBorder="1">
      <alignment vertical="center"/>
    </xf>
    <xf numFmtId="178" fontId="26" fillId="5" borderId="7" xfId="0" applyNumberFormat="1" applyFont="1" applyFill="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5" borderId="9" xfId="0" applyFill="1" applyBorder="1" applyAlignment="1">
      <alignment horizontal="center" vertical="center"/>
    </xf>
    <xf numFmtId="0" fontId="0" fillId="5" borderId="0" xfId="0" applyFill="1" applyAlignment="1">
      <alignment horizontal="center" vertical="center"/>
    </xf>
    <xf numFmtId="0" fontId="0" fillId="5" borderId="11" xfId="0" applyFill="1" applyBorder="1" applyAlignment="1">
      <alignment horizontal="center" vertical="center"/>
    </xf>
    <xf numFmtId="178" fontId="26" fillId="5" borderId="0" xfId="0" applyNumberFormat="1" applyFont="1" applyFill="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178" fontId="24" fillId="5" borderId="7" xfId="2" applyNumberFormat="1" applyFont="1" applyFill="1" applyBorder="1" applyAlignment="1">
      <alignment vertical="center"/>
    </xf>
    <xf numFmtId="0" fontId="2" fillId="5" borderId="9" xfId="0" applyFont="1" applyFill="1" applyBorder="1" applyAlignment="1">
      <alignment horizontal="center"/>
    </xf>
    <xf numFmtId="0" fontId="2" fillId="5" borderId="0" xfId="0" applyFont="1" applyFill="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horizontal="center" vertical="center"/>
    </xf>
    <xf numFmtId="0" fontId="0" fillId="0" borderId="17" xfId="0" applyBorder="1" applyAlignment="1">
      <alignment horizontal="center" vertical="center"/>
    </xf>
    <xf numFmtId="176" fontId="23" fillId="5" borderId="4" xfId="0" applyNumberFormat="1" applyFont="1" applyFill="1" applyBorder="1">
      <alignment vertical="center"/>
    </xf>
    <xf numFmtId="176" fontId="23" fillId="5" borderId="5" xfId="0" applyNumberFormat="1" applyFont="1" applyFill="1" applyBorder="1">
      <alignment vertical="center"/>
    </xf>
    <xf numFmtId="176" fontId="23" fillId="5" borderId="1" xfId="0" applyNumberFormat="1" applyFont="1" applyFill="1" applyBorder="1">
      <alignment vertical="center"/>
    </xf>
    <xf numFmtId="176" fontId="23" fillId="5" borderId="6" xfId="0" applyNumberFormat="1" applyFont="1" applyFill="1" applyBorder="1">
      <alignment vertical="center"/>
    </xf>
    <xf numFmtId="176" fontId="23" fillId="5" borderId="7" xfId="0" applyNumberFormat="1" applyFont="1" applyFill="1" applyBorder="1">
      <alignment vertical="center"/>
    </xf>
    <xf numFmtId="176" fontId="23" fillId="5" borderId="8" xfId="0" applyNumberFormat="1" applyFont="1" applyFill="1" applyBorder="1">
      <alignment vertical="center"/>
    </xf>
    <xf numFmtId="0" fontId="4" fillId="0" borderId="10" xfId="0" applyFont="1" applyBorder="1" applyAlignment="1">
      <alignment horizontal="center" wrapText="1"/>
    </xf>
    <xf numFmtId="0" fontId="4" fillId="0" borderId="10" xfId="0" applyFont="1" applyBorder="1" applyAlignment="1">
      <alignment horizont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0" xfId="0" applyFont="1" applyFill="1" applyAlignment="1">
      <alignment horizontal="center" vertical="center"/>
    </xf>
    <xf numFmtId="0" fontId="19" fillId="2" borderId="4" xfId="0" applyFont="1" applyFill="1" applyBorder="1" applyAlignment="1">
      <alignment horizontal="right" vertical="center"/>
    </xf>
    <xf numFmtId="0" fontId="19" fillId="2" borderId="5" xfId="0" applyFont="1" applyFill="1" applyBorder="1" applyAlignment="1">
      <alignment horizontal="right" vertical="center"/>
    </xf>
    <xf numFmtId="0" fontId="19" fillId="2" borderId="6" xfId="0" applyFont="1" applyFill="1" applyBorder="1" applyAlignment="1">
      <alignment horizontal="right" vertical="center"/>
    </xf>
    <xf numFmtId="0" fontId="19" fillId="2" borderId="7" xfId="0" applyFont="1" applyFill="1" applyBorder="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7" fillId="5" borderId="10" xfId="0" applyFont="1" applyFill="1" applyBorder="1" applyAlignment="1">
      <alignment horizontal="center" vertical="center"/>
    </xf>
    <xf numFmtId="181" fontId="17" fillId="5" borderId="7" xfId="0" applyNumberFormat="1" applyFont="1" applyFill="1" applyBorder="1" applyAlignment="1">
      <alignment horizontal="center"/>
    </xf>
    <xf numFmtId="181" fontId="17" fillId="5" borderId="8" xfId="0" applyNumberFormat="1" applyFont="1" applyFill="1" applyBorder="1" applyAlignment="1">
      <alignment horizont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4" xfId="0" applyFont="1" applyFill="1" applyBorder="1" applyAlignment="1">
      <alignment horizontal="right" vertical="center"/>
    </xf>
    <xf numFmtId="0" fontId="17" fillId="5" borderId="5" xfId="0" applyFont="1" applyFill="1" applyBorder="1" applyAlignment="1">
      <alignment horizontal="right" vertical="center"/>
    </xf>
    <xf numFmtId="0" fontId="17" fillId="5" borderId="6" xfId="0" applyFont="1" applyFill="1" applyBorder="1" applyAlignment="1">
      <alignment horizontal="right" vertical="center"/>
    </xf>
    <xf numFmtId="0" fontId="17" fillId="5" borderId="7" xfId="0" applyFont="1" applyFill="1" applyBorder="1" applyAlignment="1">
      <alignment horizontal="right" vertical="center"/>
    </xf>
    <xf numFmtId="178" fontId="27" fillId="6" borderId="7" xfId="0" applyNumberFormat="1" applyFont="1" applyFill="1" applyBorder="1">
      <alignment vertical="center"/>
    </xf>
    <xf numFmtId="0" fontId="27" fillId="6" borderId="7" xfId="0" applyFont="1" applyFill="1" applyBorder="1">
      <alignment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38" fontId="25" fillId="6" borderId="5" xfId="2" applyFont="1" applyFill="1" applyBorder="1" applyAlignment="1">
      <alignment vertical="center"/>
    </xf>
    <xf numFmtId="0" fontId="17" fillId="5" borderId="2" xfId="0" applyFont="1" applyFill="1" applyBorder="1" applyAlignment="1">
      <alignment horizontal="center" vertical="center"/>
    </xf>
    <xf numFmtId="176" fontId="2" fillId="5" borderId="4" xfId="0" applyNumberFormat="1" applyFont="1" applyFill="1" applyBorder="1">
      <alignment vertical="center"/>
    </xf>
    <xf numFmtId="176" fontId="2" fillId="5" borderId="5" xfId="0" applyNumberFormat="1" applyFont="1" applyFill="1" applyBorder="1">
      <alignment vertical="center"/>
    </xf>
    <xf numFmtId="176" fontId="2" fillId="5" borderId="1" xfId="0" applyNumberFormat="1" applyFont="1" applyFill="1" applyBorder="1">
      <alignment vertical="center"/>
    </xf>
    <xf numFmtId="176" fontId="2" fillId="5" borderId="6" xfId="0" applyNumberFormat="1" applyFont="1" applyFill="1" applyBorder="1">
      <alignment vertical="center"/>
    </xf>
    <xf numFmtId="176" fontId="2" fillId="5" borderId="7" xfId="0" applyNumberFormat="1" applyFont="1" applyFill="1" applyBorder="1">
      <alignment vertical="center"/>
    </xf>
    <xf numFmtId="176" fontId="2" fillId="5" borderId="8" xfId="0" applyNumberFormat="1" applyFont="1" applyFill="1" applyBorder="1">
      <alignment vertical="center"/>
    </xf>
    <xf numFmtId="176" fontId="5" fillId="2" borderId="4" xfId="0" applyNumberFormat="1" applyFont="1" applyFill="1" applyBorder="1">
      <alignment vertical="center"/>
    </xf>
    <xf numFmtId="176" fontId="5" fillId="2" borderId="5" xfId="0" applyNumberFormat="1" applyFont="1" applyFill="1" applyBorder="1">
      <alignment vertical="center"/>
    </xf>
    <xf numFmtId="176" fontId="5" fillId="2" borderId="1" xfId="0" applyNumberFormat="1" applyFont="1" applyFill="1" applyBorder="1">
      <alignment vertical="center"/>
    </xf>
    <xf numFmtId="176" fontId="5" fillId="2" borderId="6" xfId="0" applyNumberFormat="1" applyFont="1" applyFill="1" applyBorder="1">
      <alignment vertical="center"/>
    </xf>
    <xf numFmtId="176" fontId="5" fillId="2" borderId="7" xfId="0" applyNumberFormat="1" applyFont="1" applyFill="1" applyBorder="1">
      <alignment vertical="center"/>
    </xf>
    <xf numFmtId="176" fontId="5" fillId="2" borderId="8" xfId="0" applyNumberFormat="1" applyFont="1" applyFill="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17" fillId="5" borderId="6" xfId="2" applyFont="1" applyFill="1" applyBorder="1" applyAlignment="1">
      <alignmen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10" xfId="0" applyBorder="1" applyAlignment="1">
      <alignment horizontal="center"/>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horizontal="center" vertical="center" textRotation="255"/>
    </xf>
    <xf numFmtId="0" fontId="0" fillId="0" borderId="17" xfId="0" applyBorder="1" applyAlignment="1">
      <alignment horizontal="center" vertical="center" textRotation="255"/>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8" fillId="5" borderId="5" xfId="0" applyFont="1" applyFill="1" applyBorder="1" applyAlignment="1">
      <alignment horizontal="left" vertical="center" shrinkToFit="1"/>
    </xf>
    <xf numFmtId="0" fontId="28" fillId="5" borderId="1" xfId="0" applyFont="1" applyFill="1" applyBorder="1" applyAlignment="1">
      <alignment horizontal="left" vertical="center" shrinkToFit="1"/>
    </xf>
    <xf numFmtId="0" fontId="28" fillId="5" borderId="7" xfId="0" applyFont="1" applyFill="1" applyBorder="1" applyAlignment="1">
      <alignment horizontal="left" vertical="center" shrinkToFit="1"/>
    </xf>
    <xf numFmtId="0" fontId="28" fillId="5" borderId="8" xfId="0" applyFont="1" applyFill="1" applyBorder="1" applyAlignment="1">
      <alignment horizontal="left"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5" borderId="5" xfId="0" applyFont="1" applyFill="1" applyBorder="1" applyAlignment="1">
      <alignment horizontal="left" vertical="center" shrinkToFit="1"/>
    </xf>
    <xf numFmtId="0" fontId="21" fillId="5" borderId="1" xfId="0" applyFont="1" applyFill="1" applyBorder="1" applyAlignment="1">
      <alignment horizontal="left" vertical="center" shrinkToFit="1"/>
    </xf>
    <xf numFmtId="0" fontId="21" fillId="5" borderId="7" xfId="0" applyFont="1" applyFill="1" applyBorder="1" applyAlignment="1">
      <alignment horizontal="left" vertical="center" shrinkToFit="1"/>
    </xf>
    <xf numFmtId="0" fontId="21" fillId="5" borderId="8" xfId="0" applyFont="1" applyFill="1" applyBorder="1" applyAlignment="1">
      <alignment horizontal="left" vertical="center" shrinkToFit="1"/>
    </xf>
    <xf numFmtId="176" fontId="20" fillId="2" borderId="4" xfId="0" applyNumberFormat="1" applyFont="1" applyFill="1" applyBorder="1">
      <alignment vertical="center"/>
    </xf>
    <xf numFmtId="176" fontId="20" fillId="2" borderId="5" xfId="0" applyNumberFormat="1" applyFont="1" applyFill="1" applyBorder="1">
      <alignment vertical="center"/>
    </xf>
    <xf numFmtId="176" fontId="20" fillId="2" borderId="1" xfId="0" applyNumberFormat="1" applyFont="1" applyFill="1" applyBorder="1">
      <alignment vertical="center"/>
    </xf>
    <xf numFmtId="176" fontId="20" fillId="2" borderId="6" xfId="0" applyNumberFormat="1" applyFont="1" applyFill="1" applyBorder="1">
      <alignment vertical="center"/>
    </xf>
    <xf numFmtId="176" fontId="20" fillId="2" borderId="7" xfId="0" applyNumberFormat="1" applyFont="1" applyFill="1" applyBorder="1">
      <alignment vertical="center"/>
    </xf>
    <xf numFmtId="176" fontId="20" fillId="2" borderId="8" xfId="0" applyNumberFormat="1" applyFont="1" applyFill="1" applyBorder="1">
      <alignment vertical="center"/>
    </xf>
    <xf numFmtId="0" fontId="0" fillId="0" borderId="0" xfId="0" applyAlignment="1">
      <alignment horizontal="right"/>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17" fillId="5" borderId="10" xfId="0" applyFont="1" applyFill="1" applyBorder="1" applyAlignment="1">
      <alignment horizontal="center"/>
    </xf>
    <xf numFmtId="0" fontId="17" fillId="5" borderId="10" xfId="0" applyFont="1" applyFill="1" applyBorder="1" applyAlignment="1">
      <alignment horizontal="left" vertical="center"/>
    </xf>
    <xf numFmtId="0" fontId="3" fillId="0" borderId="0" xfId="0" applyFont="1" applyAlignment="1">
      <alignment horizontal="right"/>
    </xf>
    <xf numFmtId="0" fontId="29" fillId="5" borderId="0" xfId="0" applyFont="1" applyFill="1" applyAlignment="1">
      <alignment horizont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1" xfId="0" applyFont="1" applyFill="1" applyBorder="1" applyAlignment="1">
      <alignment horizontal="left" vertical="center"/>
    </xf>
    <xf numFmtId="0" fontId="23" fillId="5" borderId="9" xfId="0" applyFont="1" applyFill="1" applyBorder="1" applyAlignment="1">
      <alignment horizontal="left" vertical="center"/>
    </xf>
    <xf numFmtId="0" fontId="23" fillId="5" borderId="0" xfId="0" applyFont="1" applyFill="1" applyAlignment="1">
      <alignment horizontal="left" vertical="center"/>
    </xf>
    <xf numFmtId="0" fontId="23" fillId="5" borderId="11" xfId="0" applyFont="1" applyFill="1" applyBorder="1" applyAlignment="1">
      <alignment horizontal="left" vertical="center"/>
    </xf>
    <xf numFmtId="0" fontId="23" fillId="5" borderId="6" xfId="0" applyFont="1" applyFill="1" applyBorder="1" applyAlignment="1">
      <alignment horizontal="left" vertical="center"/>
    </xf>
    <xf numFmtId="0" fontId="23" fillId="5" borderId="7" xfId="0" applyFont="1" applyFill="1" applyBorder="1" applyAlignment="1">
      <alignment horizontal="left" vertical="center"/>
    </xf>
    <xf numFmtId="0" fontId="23" fillId="5" borderId="8" xfId="0" applyFont="1" applyFill="1" applyBorder="1" applyAlignment="1">
      <alignment horizontal="left" vertical="center"/>
    </xf>
    <xf numFmtId="0" fontId="25" fillId="2" borderId="4"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6" fillId="0" borderId="11" xfId="0" applyFont="1" applyBorder="1" applyAlignment="1">
      <alignment horizontal="center" vertical="center"/>
    </xf>
    <xf numFmtId="0" fontId="4" fillId="0" borderId="4" xfId="0" applyFont="1" applyBorder="1" applyAlignment="1">
      <alignment horizontal="center"/>
    </xf>
    <xf numFmtId="0" fontId="4" fillId="0" borderId="1" xfId="0" applyFont="1" applyBorder="1" applyAlignment="1">
      <alignment horizontal="center"/>
    </xf>
    <xf numFmtId="0" fontId="24" fillId="5" borderId="5" xfId="0" applyFont="1" applyFill="1" applyBorder="1" applyAlignment="1">
      <alignment horizontal="center" vertical="center"/>
    </xf>
    <xf numFmtId="0" fontId="23" fillId="5" borderId="0" xfId="0" applyFont="1" applyFill="1" applyAlignment="1">
      <alignment horizontal="center" vertical="center"/>
    </xf>
    <xf numFmtId="0" fontId="23" fillId="5" borderId="7"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8" xfId="0" applyFont="1" applyFill="1" applyBorder="1" applyAlignment="1">
      <alignment horizontal="center" vertic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2" fillId="5" borderId="11" xfId="0" applyFont="1" applyFill="1" applyBorder="1" applyAlignment="1">
      <alignment horizontal="center"/>
    </xf>
    <xf numFmtId="178" fontId="25" fillId="2" borderId="4" xfId="2" applyNumberFormat="1" applyFont="1" applyFill="1" applyBorder="1" applyAlignment="1">
      <alignment vertical="center"/>
    </xf>
    <xf numFmtId="178" fontId="25" fillId="2" borderId="5" xfId="2" applyNumberFormat="1" applyFont="1" applyFill="1" applyBorder="1" applyAlignment="1">
      <alignment vertical="center"/>
    </xf>
    <xf numFmtId="0" fontId="0" fillId="5" borderId="8" xfId="0" applyFill="1" applyBorder="1" applyAlignment="1">
      <alignment horizontal="center"/>
    </xf>
    <xf numFmtId="0" fontId="8" fillId="5" borderId="4" xfId="0" applyFont="1" applyFill="1" applyBorder="1" applyAlignment="1">
      <alignment horizontal="left"/>
    </xf>
    <xf numFmtId="0" fontId="8" fillId="5" borderId="5" xfId="0" applyFont="1" applyFill="1" applyBorder="1" applyAlignment="1">
      <alignment horizontal="left"/>
    </xf>
    <xf numFmtId="0" fontId="8" fillId="5" borderId="1" xfId="0" applyFont="1" applyFill="1" applyBorder="1" applyAlignment="1">
      <alignment horizontal="left"/>
    </xf>
    <xf numFmtId="0" fontId="2" fillId="5" borderId="9" xfId="0" applyFont="1" applyFill="1" applyBorder="1" applyAlignment="1">
      <alignment horizontal="left"/>
    </xf>
    <xf numFmtId="0" fontId="2" fillId="5" borderId="0" xfId="0" applyFont="1" applyFill="1" applyAlignment="1">
      <alignment horizontal="left"/>
    </xf>
    <xf numFmtId="0" fontId="2" fillId="5" borderId="11" xfId="0" applyFont="1" applyFill="1" applyBorder="1" applyAlignment="1">
      <alignment horizontal="left"/>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5" fillId="5" borderId="1" xfId="0" applyFont="1" applyFill="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38" fontId="21" fillId="5" borderId="14" xfId="0" applyNumberFormat="1" applyFont="1" applyFill="1" applyBorder="1" applyAlignment="1">
      <alignment horizontal="right" vertical="center"/>
    </xf>
    <xf numFmtId="0" fontId="21" fillId="5" borderId="12" xfId="0" applyFont="1" applyFill="1" applyBorder="1" applyAlignment="1">
      <alignment horizontal="right" vertical="center"/>
    </xf>
    <xf numFmtId="177" fontId="21" fillId="5" borderId="14" xfId="0" applyNumberFormat="1" applyFont="1" applyFill="1" applyBorder="1" applyAlignment="1">
      <alignment horizontal="right" vertical="center"/>
    </xf>
    <xf numFmtId="177" fontId="21" fillId="5" borderId="2" xfId="0" applyNumberFormat="1" applyFont="1" applyFill="1" applyBorder="1" applyAlignment="1">
      <alignment horizontal="right" vertical="center"/>
    </xf>
    <xf numFmtId="177" fontId="21" fillId="5" borderId="12" xfId="0" applyNumberFormat="1" applyFont="1" applyFill="1" applyBorder="1" applyAlignment="1">
      <alignment horizontal="right" vertical="center"/>
    </xf>
    <xf numFmtId="177" fontId="21" fillId="5" borderId="36" xfId="0" applyNumberFormat="1" applyFont="1" applyFill="1" applyBorder="1" applyAlignment="1">
      <alignment horizontal="right" vertical="center"/>
    </xf>
    <xf numFmtId="177" fontId="21" fillId="5" borderId="4" xfId="0" applyNumberFormat="1" applyFont="1" applyFill="1" applyBorder="1" applyAlignment="1">
      <alignment horizontal="right" vertical="center"/>
    </xf>
    <xf numFmtId="177" fontId="21" fillId="5" borderId="5" xfId="0" applyNumberFormat="1" applyFont="1" applyFill="1" applyBorder="1" applyAlignment="1">
      <alignment horizontal="right" vertical="center"/>
    </xf>
    <xf numFmtId="177" fontId="21" fillId="5" borderId="43" xfId="0" applyNumberFormat="1" applyFont="1" applyFill="1" applyBorder="1" applyAlignment="1">
      <alignment horizontal="right" vertical="center"/>
    </xf>
    <xf numFmtId="177" fontId="21" fillId="5" borderId="6" xfId="0" applyNumberFormat="1" applyFont="1" applyFill="1" applyBorder="1" applyAlignment="1">
      <alignment horizontal="right" vertical="center"/>
    </xf>
    <xf numFmtId="177" fontId="21" fillId="5" borderId="7" xfId="0" applyNumberFormat="1" applyFont="1" applyFill="1" applyBorder="1" applyAlignment="1">
      <alignment horizontal="right" vertical="center"/>
    </xf>
    <xf numFmtId="177" fontId="21" fillId="5" borderId="44" xfId="0" applyNumberFormat="1" applyFont="1" applyFill="1" applyBorder="1" applyAlignment="1">
      <alignment horizontal="righ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1" fillId="5" borderId="2" xfId="0" applyFont="1" applyFill="1" applyBorder="1" applyAlignment="1">
      <alignment horizontal="right" vertical="center"/>
    </xf>
    <xf numFmtId="177" fontId="22" fillId="2" borderId="14" xfId="0" applyNumberFormat="1" applyFont="1" applyFill="1" applyBorder="1" applyAlignment="1">
      <alignment horizontal="right" vertical="center"/>
    </xf>
    <xf numFmtId="0" fontId="22" fillId="2" borderId="2" xfId="0" applyFont="1" applyFill="1" applyBorder="1" applyAlignment="1">
      <alignment horizontal="right" vertical="center"/>
    </xf>
    <xf numFmtId="0" fontId="21" fillId="5" borderId="14" xfId="0" applyFont="1" applyFill="1" applyBorder="1" applyAlignment="1">
      <alignment horizontal="right" vertical="center"/>
    </xf>
    <xf numFmtId="38" fontId="22" fillId="2" borderId="14" xfId="0" applyNumberFormat="1" applyFont="1" applyFill="1" applyBorder="1" applyAlignment="1">
      <alignment horizontal="right" vertical="center"/>
    </xf>
    <xf numFmtId="38" fontId="22" fillId="2" borderId="12" xfId="0" applyNumberFormat="1" applyFont="1" applyFill="1" applyBorder="1" applyAlignment="1">
      <alignment horizontal="right" vertical="center"/>
    </xf>
    <xf numFmtId="38" fontId="22" fillId="2" borderId="2" xfId="0" applyNumberFormat="1" applyFont="1" applyFill="1" applyBorder="1" applyAlignment="1">
      <alignment horizontal="right"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3"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4" xfId="0" applyFont="1" applyBorder="1" applyAlignment="1">
      <alignment horizontal="center" vertical="center"/>
    </xf>
    <xf numFmtId="0" fontId="4" fillId="0" borderId="2" xfId="0" applyFont="1" applyBorder="1" applyAlignment="1">
      <alignment horizontal="center" vertical="center"/>
    </xf>
    <xf numFmtId="0" fontId="4" fillId="0" borderId="40" xfId="0" applyFont="1" applyBorder="1" applyAlignment="1">
      <alignment horizontal="center" vertical="center" wrapText="1"/>
    </xf>
    <xf numFmtId="0" fontId="0" fillId="0" borderId="1" xfId="0" applyBorder="1" applyAlignment="1"/>
    <xf numFmtId="0" fontId="0" fillId="0" borderId="41" xfId="0" applyBorder="1" applyAlignment="1"/>
    <xf numFmtId="0" fontId="0" fillId="0" borderId="11" xfId="0" applyBorder="1" applyAlignment="1"/>
    <xf numFmtId="0" fontId="0" fillId="0" borderId="42" xfId="0" applyBorder="1" applyAlignment="1"/>
    <xf numFmtId="0" fontId="0" fillId="0" borderId="8" xfId="0" applyBorder="1" applyAlignment="1"/>
    <xf numFmtId="178" fontId="21" fillId="5" borderId="14" xfId="0" applyNumberFormat="1" applyFont="1" applyFill="1" applyBorder="1" applyAlignment="1">
      <alignment horizontal="right" vertical="center"/>
    </xf>
    <xf numFmtId="178" fontId="21" fillId="5" borderId="2" xfId="0" applyNumberFormat="1" applyFont="1" applyFill="1" applyBorder="1" applyAlignment="1">
      <alignment horizontal="right" vertical="center"/>
    </xf>
    <xf numFmtId="0" fontId="4" fillId="5" borderId="14"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8" xfId="0" applyFont="1" applyBorder="1" applyAlignment="1">
      <alignment horizontal="center" vertical="center" wrapText="1"/>
    </xf>
    <xf numFmtId="178" fontId="22" fillId="2" borderId="14" xfId="0" applyNumberFormat="1" applyFont="1" applyFill="1" applyBorder="1" applyAlignment="1">
      <alignment horizontal="right" vertical="center"/>
    </xf>
    <xf numFmtId="178" fontId="22" fillId="2" borderId="2" xfId="0" applyNumberFormat="1" applyFont="1" applyFill="1" applyBorder="1" applyAlignment="1">
      <alignment horizontal="right"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4" fillId="5" borderId="14" xfId="0" applyFont="1" applyFill="1" applyBorder="1" applyAlignment="1">
      <alignment horizontal="right" vertical="center"/>
    </xf>
    <xf numFmtId="0" fontId="4" fillId="5" borderId="2" xfId="0" applyFont="1" applyFill="1" applyBorder="1" applyAlignment="1">
      <alignment horizontal="right" vertical="center"/>
    </xf>
    <xf numFmtId="0" fontId="22" fillId="2" borderId="14" xfId="0" applyFont="1" applyFill="1" applyBorder="1" applyAlignment="1">
      <alignment horizontal="right" vertical="center"/>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4" fillId="0" borderId="35" xfId="0" applyFont="1" applyBorder="1" applyAlignment="1">
      <alignment horizontal="right" vertical="center"/>
    </xf>
    <xf numFmtId="0" fontId="4" fillId="0" borderId="2" xfId="0" applyFont="1" applyBorder="1" applyAlignment="1">
      <alignment horizontal="right" vertical="center"/>
    </xf>
    <xf numFmtId="0" fontId="4" fillId="0" borderId="13" xfId="0" applyFont="1" applyBorder="1" applyAlignment="1">
      <alignment horizontal="right" vertical="center"/>
    </xf>
    <xf numFmtId="0" fontId="4" fillId="0" borderId="34" xfId="0" applyFont="1" applyBorder="1" applyAlignment="1">
      <alignment horizontal="right" vertical="center"/>
    </xf>
    <xf numFmtId="0" fontId="21" fillId="5" borderId="14" xfId="0" applyFont="1" applyFill="1" applyBorder="1" applyAlignment="1">
      <alignment horizontal="left" vertical="center"/>
    </xf>
    <xf numFmtId="0" fontId="21" fillId="5" borderId="12" xfId="0" applyFont="1" applyFill="1" applyBorder="1" applyAlignment="1">
      <alignment horizontal="left" vertical="center"/>
    </xf>
    <xf numFmtId="0" fontId="21" fillId="5" borderId="2" xfId="0" applyFont="1" applyFill="1" applyBorder="1" applyAlignment="1">
      <alignment horizontal="left" vertical="center"/>
    </xf>
    <xf numFmtId="0" fontId="6" fillId="0" borderId="15"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4" fillId="0" borderId="14" xfId="0" applyFont="1" applyBorder="1" applyAlignment="1">
      <alignment horizontal="center" vertical="center" wrapText="1"/>
    </xf>
    <xf numFmtId="0" fontId="4" fillId="0" borderId="0" xfId="0" applyFont="1" applyAlignment="1">
      <alignment horizontal="center" wrapText="1"/>
    </xf>
    <xf numFmtId="0" fontId="4" fillId="0" borderId="11"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xf>
    <xf numFmtId="177" fontId="12" fillId="2" borderId="4" xfId="0" applyNumberFormat="1" applyFont="1" applyFill="1" applyBorder="1" applyAlignment="1">
      <alignment horizontal="right"/>
    </xf>
    <xf numFmtId="177" fontId="12" fillId="2" borderId="1" xfId="0" applyNumberFormat="1" applyFont="1" applyFill="1" applyBorder="1" applyAlignment="1">
      <alignment horizontal="right"/>
    </xf>
    <xf numFmtId="177" fontId="12" fillId="2" borderId="6" xfId="0" applyNumberFormat="1" applyFont="1" applyFill="1" applyBorder="1" applyAlignment="1">
      <alignment horizontal="right"/>
    </xf>
    <xf numFmtId="177" fontId="12" fillId="2" borderId="8" xfId="0" applyNumberFormat="1" applyFont="1" applyFill="1" applyBorder="1" applyAlignment="1">
      <alignment horizontal="right"/>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4" fillId="0" borderId="35" xfId="0" applyFont="1" applyBorder="1" applyAlignment="1">
      <alignment horizontal="center" vertical="center"/>
    </xf>
    <xf numFmtId="0" fontId="22" fillId="2" borderId="12" xfId="0" applyFont="1" applyFill="1" applyBorder="1" applyAlignment="1">
      <alignment horizontal="right" vertical="center"/>
    </xf>
    <xf numFmtId="0" fontId="22" fillId="2" borderId="36" xfId="0" applyFont="1" applyFill="1" applyBorder="1" applyAlignment="1">
      <alignment horizontal="right" vertical="center"/>
    </xf>
    <xf numFmtId="178" fontId="12" fillId="2" borderId="10" xfId="0" applyNumberFormat="1" applyFont="1" applyFill="1" applyBorder="1" applyAlignment="1">
      <alignment horizontal="right"/>
    </xf>
    <xf numFmtId="0" fontId="13" fillId="5" borderId="15" xfId="0" applyFont="1" applyFill="1" applyBorder="1" applyAlignment="1">
      <alignment horizontal="right"/>
    </xf>
    <xf numFmtId="0" fontId="13" fillId="5" borderId="17" xfId="0" applyFont="1" applyFill="1" applyBorder="1" applyAlignment="1">
      <alignment horizontal="right"/>
    </xf>
    <xf numFmtId="178" fontId="12" fillId="2" borderId="4" xfId="0" applyNumberFormat="1" applyFont="1" applyFill="1" applyBorder="1" applyAlignment="1">
      <alignment horizontal="right"/>
    </xf>
    <xf numFmtId="178" fontId="12" fillId="2" borderId="1" xfId="0" applyNumberFormat="1" applyFont="1" applyFill="1" applyBorder="1" applyAlignment="1">
      <alignment horizontal="right"/>
    </xf>
    <xf numFmtId="178" fontId="12" fillId="2" borderId="6" xfId="0" applyNumberFormat="1" applyFont="1" applyFill="1" applyBorder="1" applyAlignment="1">
      <alignment horizontal="right"/>
    </xf>
    <xf numFmtId="178" fontId="12" fillId="2" borderId="8" xfId="0" applyNumberFormat="1" applyFont="1" applyFill="1" applyBorder="1" applyAlignment="1">
      <alignment horizontal="right"/>
    </xf>
    <xf numFmtId="9" fontId="13" fillId="5" borderId="4" xfId="0" applyNumberFormat="1" applyFont="1" applyFill="1" applyBorder="1" applyAlignment="1">
      <alignment horizontal="right"/>
    </xf>
    <xf numFmtId="9" fontId="13" fillId="5" borderId="1" xfId="0" applyNumberFormat="1" applyFont="1" applyFill="1" applyBorder="1" applyAlignment="1">
      <alignment horizontal="right"/>
    </xf>
    <xf numFmtId="9" fontId="13" fillId="5" borderId="6" xfId="0" applyNumberFormat="1" applyFont="1" applyFill="1" applyBorder="1" applyAlignment="1">
      <alignment horizontal="right"/>
    </xf>
    <xf numFmtId="9" fontId="13" fillId="5" borderId="8" xfId="0" applyNumberFormat="1" applyFont="1" applyFill="1" applyBorder="1" applyAlignment="1">
      <alignment horizontal="right"/>
    </xf>
    <xf numFmtId="177" fontId="21" fillId="5" borderId="5" xfId="0" applyNumberFormat="1" applyFont="1" applyFill="1" applyBorder="1" applyAlignment="1">
      <alignment horizontal="right"/>
    </xf>
    <xf numFmtId="177" fontId="21" fillId="5" borderId="1" xfId="0" applyNumberFormat="1" applyFont="1" applyFill="1" applyBorder="1" applyAlignment="1">
      <alignment horizontal="right"/>
    </xf>
    <xf numFmtId="177" fontId="21" fillId="5" borderId="7" xfId="0" applyNumberFormat="1" applyFont="1" applyFill="1" applyBorder="1" applyAlignment="1">
      <alignment horizontal="right"/>
    </xf>
    <xf numFmtId="177" fontId="21" fillId="5" borderId="8" xfId="0" applyNumberFormat="1" applyFont="1" applyFill="1" applyBorder="1" applyAlignment="1">
      <alignment horizontal="right"/>
    </xf>
    <xf numFmtId="179" fontId="13" fillId="6" borderId="4" xfId="0" applyNumberFormat="1" applyFont="1" applyFill="1" applyBorder="1" applyAlignment="1">
      <alignment shrinkToFit="1"/>
    </xf>
    <xf numFmtId="179" fontId="13" fillId="6" borderId="6" xfId="0" applyNumberFormat="1" applyFont="1" applyFill="1" applyBorder="1" applyAlignment="1">
      <alignment shrinkToFit="1"/>
    </xf>
    <xf numFmtId="177" fontId="12" fillId="6" borderId="5" xfId="0" applyNumberFormat="1" applyFont="1" applyFill="1" applyBorder="1" applyAlignment="1">
      <alignment horizontal="right"/>
    </xf>
    <xf numFmtId="177" fontId="12" fillId="6" borderId="1" xfId="0" applyNumberFormat="1" applyFont="1" applyFill="1" applyBorder="1" applyAlignment="1">
      <alignment horizontal="right"/>
    </xf>
    <xf numFmtId="177" fontId="12" fillId="6" borderId="7" xfId="0" applyNumberFormat="1" applyFont="1" applyFill="1" applyBorder="1" applyAlignment="1">
      <alignment horizontal="right"/>
    </xf>
    <xf numFmtId="177" fontId="12" fillId="6" borderId="8" xfId="0" applyNumberFormat="1" applyFont="1" applyFill="1" applyBorder="1" applyAlignment="1">
      <alignment horizontal="right"/>
    </xf>
    <xf numFmtId="177" fontId="21" fillId="5" borderId="4" xfId="0" applyNumberFormat="1" applyFont="1" applyFill="1" applyBorder="1" applyAlignment="1">
      <alignment horizontal="right"/>
    </xf>
    <xf numFmtId="177" fontId="21" fillId="5" borderId="6" xfId="0" applyNumberFormat="1" applyFont="1" applyFill="1" applyBorder="1" applyAlignment="1">
      <alignment horizontal="right"/>
    </xf>
    <xf numFmtId="177" fontId="13" fillId="5" borderId="7" xfId="0" applyNumberFormat="1" applyFont="1" applyFill="1" applyBorder="1" applyAlignment="1">
      <alignment horizontal="right" shrinkToFit="1"/>
    </xf>
    <xf numFmtId="177" fontId="13" fillId="5" borderId="5" xfId="0" applyNumberFormat="1" applyFont="1" applyFill="1" applyBorder="1" applyAlignment="1">
      <alignment horizontal="right" shrinkToFit="1"/>
    </xf>
    <xf numFmtId="177" fontId="12" fillId="2" borderId="10" xfId="0" applyNumberFormat="1" applyFont="1" applyFill="1" applyBorder="1" applyAlignment="1">
      <alignment horizontal="right"/>
    </xf>
    <xf numFmtId="177" fontId="13" fillId="5" borderId="0" xfId="0" applyNumberFormat="1" applyFont="1" applyFill="1" applyAlignment="1">
      <alignment horizontal="right" shrinkToFit="1"/>
    </xf>
    <xf numFmtId="49" fontId="13" fillId="5" borderId="4" xfId="0" applyNumberFormat="1" applyFont="1" applyFill="1" applyBorder="1" applyAlignment="1">
      <alignment horizontal="right"/>
    </xf>
    <xf numFmtId="49" fontId="13" fillId="5" borderId="6" xfId="0" applyNumberFormat="1" applyFont="1" applyFill="1" applyBorder="1" applyAlignment="1">
      <alignment horizontal="right"/>
    </xf>
    <xf numFmtId="0" fontId="21" fillId="5" borderId="4" xfId="0" applyFont="1" applyFill="1" applyBorder="1" applyAlignment="1">
      <alignment horizontal="center"/>
    </xf>
    <xf numFmtId="0" fontId="21" fillId="5" borderId="1" xfId="0" applyFont="1" applyFill="1" applyBorder="1" applyAlignment="1">
      <alignment horizontal="center"/>
    </xf>
    <xf numFmtId="0" fontId="21" fillId="5" borderId="6" xfId="0" applyFont="1" applyFill="1" applyBorder="1" applyAlignment="1">
      <alignment horizontal="center"/>
    </xf>
    <xf numFmtId="0" fontId="21" fillId="5" borderId="8" xfId="0" applyFont="1" applyFill="1" applyBorder="1" applyAlignment="1">
      <alignment horizont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177" fontId="22" fillId="2" borderId="10" xfId="0" applyNumberFormat="1" applyFont="1" applyFill="1" applyBorder="1" applyAlignment="1">
      <alignment horizontal="right"/>
    </xf>
    <xf numFmtId="0" fontId="4" fillId="0" borderId="13" xfId="0" applyFont="1" applyBorder="1" applyAlignment="1">
      <alignment horizontal="right"/>
    </xf>
    <xf numFmtId="0" fontId="4" fillId="0" borderId="33" xfId="0" applyFont="1" applyBorder="1" applyAlignment="1">
      <alignment horizontal="right"/>
    </xf>
    <xf numFmtId="0" fontId="4" fillId="0" borderId="34" xfId="0" applyFont="1" applyBorder="1" applyAlignment="1">
      <alignment horizontal="right"/>
    </xf>
    <xf numFmtId="0" fontId="4" fillId="0" borderId="10" xfId="0" applyFont="1" applyBorder="1" applyAlignment="1">
      <alignment horizontal="left"/>
    </xf>
    <xf numFmtId="0" fontId="4" fillId="0" borderId="3" xfId="0" applyFont="1" applyBorder="1" applyAlignment="1">
      <alignment horizontal="right"/>
    </xf>
    <xf numFmtId="0" fontId="21" fillId="5" borderId="10" xfId="0" applyFont="1" applyFill="1" applyBorder="1" applyAlignment="1">
      <alignment horizontal="center"/>
    </xf>
    <xf numFmtId="177" fontId="21" fillId="5" borderId="10" xfId="0" applyNumberFormat="1" applyFont="1" applyFill="1" applyBorder="1" applyAlignment="1">
      <alignment horizontal="right"/>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177" fontId="21" fillId="5" borderId="14" xfId="0" applyNumberFormat="1" applyFont="1" applyFill="1" applyBorder="1" applyAlignment="1">
      <alignment horizontal="right"/>
    </xf>
    <xf numFmtId="177" fontId="21" fillId="5" borderId="12" xfId="0" applyNumberFormat="1" applyFont="1" applyFill="1" applyBorder="1" applyAlignment="1">
      <alignment horizontal="right"/>
    </xf>
    <xf numFmtId="177" fontId="21" fillId="5" borderId="2" xfId="0" applyNumberFormat="1" applyFont="1" applyFill="1" applyBorder="1" applyAlignment="1">
      <alignment horizontal="right"/>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177" fontId="22" fillId="2" borderId="14" xfId="0" applyNumberFormat="1" applyFont="1" applyFill="1" applyBorder="1" applyAlignment="1">
      <alignment horizontal="right"/>
    </xf>
    <xf numFmtId="177" fontId="22" fillId="2" borderId="12" xfId="0" applyNumberFormat="1" applyFont="1" applyFill="1" applyBorder="1" applyAlignment="1">
      <alignment horizontal="right"/>
    </xf>
    <xf numFmtId="177" fontId="22" fillId="2" borderId="2" xfId="0" applyNumberFormat="1" applyFont="1" applyFill="1" applyBorder="1" applyAlignment="1">
      <alignment horizontal="right"/>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21" fillId="5" borderId="4"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5" borderId="8" xfId="0" applyFont="1" applyFill="1" applyBorder="1" applyAlignment="1">
      <alignment horizontal="center" vertical="center" wrapText="1"/>
    </xf>
    <xf numFmtId="178" fontId="21" fillId="5" borderId="4" xfId="0" applyNumberFormat="1" applyFont="1" applyFill="1" applyBorder="1" applyAlignment="1">
      <alignment horizontal="right"/>
    </xf>
    <xf numFmtId="178" fontId="21" fillId="5" borderId="1" xfId="0" applyNumberFormat="1" applyFont="1" applyFill="1" applyBorder="1" applyAlignment="1">
      <alignment horizontal="right"/>
    </xf>
    <xf numFmtId="178" fontId="21" fillId="5" borderId="6" xfId="0" applyNumberFormat="1" applyFont="1" applyFill="1" applyBorder="1" applyAlignment="1">
      <alignment horizontal="right"/>
    </xf>
    <xf numFmtId="178" fontId="21" fillId="5" borderId="8" xfId="0" applyNumberFormat="1" applyFont="1" applyFill="1" applyBorder="1" applyAlignment="1">
      <alignment horizontal="right"/>
    </xf>
    <xf numFmtId="0" fontId="13" fillId="5" borderId="4" xfId="0" applyFont="1" applyFill="1" applyBorder="1" applyAlignment="1">
      <alignment horizontal="left"/>
    </xf>
    <xf numFmtId="0" fontId="13" fillId="5" borderId="5" xfId="0" applyFont="1" applyFill="1" applyBorder="1" applyAlignment="1">
      <alignment horizontal="left"/>
    </xf>
    <xf numFmtId="0" fontId="13" fillId="5" borderId="1" xfId="0" applyFont="1" applyFill="1" applyBorder="1" applyAlignment="1">
      <alignment horizontal="left"/>
    </xf>
    <xf numFmtId="0" fontId="13" fillId="5" borderId="6" xfId="0" applyFont="1" applyFill="1" applyBorder="1" applyAlignment="1">
      <alignment horizontal="left"/>
    </xf>
    <xf numFmtId="0" fontId="13" fillId="5" borderId="7" xfId="0" applyFont="1" applyFill="1" applyBorder="1" applyAlignment="1">
      <alignment horizontal="left"/>
    </xf>
    <xf numFmtId="0" fontId="13" fillId="5" borderId="8" xfId="0" applyFont="1" applyFill="1" applyBorder="1" applyAlignment="1">
      <alignment horizontal="left"/>
    </xf>
    <xf numFmtId="0" fontId="21" fillId="5" borderId="15" xfId="0" applyFont="1" applyFill="1" applyBorder="1" applyAlignment="1">
      <alignment horizontal="right"/>
    </xf>
    <xf numFmtId="0" fontId="21" fillId="5" borderId="17" xfId="0" applyFont="1" applyFill="1" applyBorder="1" applyAlignment="1">
      <alignment horizontal="right"/>
    </xf>
    <xf numFmtId="0" fontId="21" fillId="5" borderId="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1" fillId="5" borderId="7" xfId="0" applyFont="1" applyFill="1" applyBorder="1" applyAlignment="1">
      <alignment horizontal="center" vertical="center" shrinkToFit="1"/>
    </xf>
    <xf numFmtId="0" fontId="21" fillId="5" borderId="8" xfId="0" applyFont="1" applyFill="1" applyBorder="1" applyAlignment="1">
      <alignment horizontal="center" vertical="center" shrinkToFit="1"/>
    </xf>
    <xf numFmtId="0" fontId="21" fillId="5" borderId="5" xfId="0" applyFont="1" applyFill="1" applyBorder="1" applyAlignment="1">
      <alignment horizontal="center"/>
    </xf>
    <xf numFmtId="0" fontId="21" fillId="5" borderId="9" xfId="0" applyFont="1" applyFill="1" applyBorder="1" applyAlignment="1">
      <alignment horizontal="center"/>
    </xf>
    <xf numFmtId="0" fontId="21" fillId="5" borderId="0" xfId="0" applyFont="1" applyFill="1" applyAlignment="1">
      <alignment horizontal="center"/>
    </xf>
    <xf numFmtId="0" fontId="21" fillId="5" borderId="11" xfId="0" applyFont="1" applyFill="1" applyBorder="1" applyAlignment="1">
      <alignment horizontal="center"/>
    </xf>
    <xf numFmtId="0" fontId="21" fillId="5" borderId="7" xfId="0" applyFont="1" applyFill="1" applyBorder="1" applyAlignment="1">
      <alignment horizontal="center"/>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1"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xf>
    <xf numFmtId="177" fontId="4" fillId="0" borderId="3" xfId="0" applyNumberFormat="1" applyFont="1" applyBorder="1" applyAlignment="1">
      <alignment horizontal="right"/>
    </xf>
    <xf numFmtId="177" fontId="21" fillId="5" borderId="15" xfId="0" applyNumberFormat="1" applyFont="1" applyFill="1" applyBorder="1" applyAlignment="1"/>
    <xf numFmtId="177" fontId="21" fillId="5" borderId="17" xfId="0" applyNumberFormat="1" applyFont="1" applyFill="1" applyBorder="1" applyAlignment="1"/>
    <xf numFmtId="0" fontId="4" fillId="0" borderId="4"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horizontal="right" shrinkToFit="1"/>
    </xf>
    <xf numFmtId="0" fontId="7" fillId="0" borderId="9" xfId="0" applyFont="1" applyBorder="1" applyAlignment="1">
      <alignment vertical="top" wrapText="1"/>
    </xf>
    <xf numFmtId="0" fontId="32" fillId="0" borderId="14" xfId="0" applyFont="1" applyBorder="1" applyAlignment="1">
      <alignment horizontal="center" vertical="center"/>
    </xf>
    <xf numFmtId="0" fontId="32" fillId="0" borderId="2"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nde-mo.com/" TargetMode="External"/><Relationship Id="rId1" Type="http://schemas.openxmlformats.org/officeDocument/2006/relationships/hyperlink" Target="https://www.nande-m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workbookViewId="0">
      <selection activeCell="I31" sqref="I31"/>
    </sheetView>
  </sheetViews>
  <sheetFormatPr defaultRowHeight="13.5" x14ac:dyDescent="0.15"/>
  <cols>
    <col min="1" max="1" width="4.625" customWidth="1"/>
    <col min="2" max="2" width="4.875" customWidth="1"/>
  </cols>
  <sheetData>
    <row r="1" spans="1:7" x14ac:dyDescent="0.15">
      <c r="B1" s="62" t="s">
        <v>227</v>
      </c>
      <c r="G1" s="63" t="s">
        <v>235</v>
      </c>
    </row>
    <row r="2" spans="1:7" x14ac:dyDescent="0.15">
      <c r="A2" t="s">
        <v>225</v>
      </c>
    </row>
    <row r="4" spans="1:7" x14ac:dyDescent="0.15">
      <c r="A4" t="s">
        <v>217</v>
      </c>
    </row>
    <row r="6" spans="1:7" x14ac:dyDescent="0.15">
      <c r="B6" t="s">
        <v>215</v>
      </c>
    </row>
    <row r="9" spans="1:7" x14ac:dyDescent="0.15">
      <c r="C9" s="78">
        <v>0</v>
      </c>
      <c r="D9" s="61" t="s">
        <v>237</v>
      </c>
      <c r="E9" s="59"/>
    </row>
    <row r="10" spans="1:7" x14ac:dyDescent="0.15">
      <c r="C10" s="79"/>
      <c r="D10" s="61"/>
      <c r="E10" s="59"/>
    </row>
    <row r="11" spans="1:7" x14ac:dyDescent="0.15">
      <c r="C11" s="84">
        <v>0</v>
      </c>
      <c r="D11" s="61" t="s">
        <v>238</v>
      </c>
      <c r="E11" s="60"/>
    </row>
    <row r="14" spans="1:7" x14ac:dyDescent="0.15">
      <c r="B14" t="s">
        <v>239</v>
      </c>
    </row>
    <row r="15" spans="1:7" x14ac:dyDescent="0.15">
      <c r="B15" t="s">
        <v>216</v>
      </c>
    </row>
    <row r="17" spans="1:3" x14ac:dyDescent="0.15">
      <c r="B17" t="s">
        <v>221</v>
      </c>
      <c r="C17" s="11"/>
    </row>
    <row r="18" spans="1:3" x14ac:dyDescent="0.15">
      <c r="B18" t="s">
        <v>222</v>
      </c>
      <c r="C18" s="11"/>
    </row>
    <row r="19" spans="1:3" x14ac:dyDescent="0.15">
      <c r="C19" s="11"/>
    </row>
    <row r="20" spans="1:3" x14ac:dyDescent="0.15">
      <c r="B20" t="s">
        <v>218</v>
      </c>
      <c r="C20" s="11"/>
    </row>
    <row r="23" spans="1:3" x14ac:dyDescent="0.15">
      <c r="A23" t="s">
        <v>219</v>
      </c>
    </row>
    <row r="26" spans="1:3" x14ac:dyDescent="0.15">
      <c r="B26" s="63" t="s">
        <v>236</v>
      </c>
    </row>
    <row r="28" spans="1:3" x14ac:dyDescent="0.15">
      <c r="B28" t="s">
        <v>226</v>
      </c>
    </row>
  </sheetData>
  <phoneticPr fontId="14"/>
  <hyperlinks>
    <hyperlink ref="G1" r:id="rId1" xr:uid="{00000000-0004-0000-0000-000000000000}"/>
    <hyperlink ref="B26" r:id="rId2" xr:uid="{00000000-0004-0000-0000-000001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51"/>
  <sheetViews>
    <sheetView workbookViewId="0">
      <selection activeCell="J6" sqref="J6"/>
    </sheetView>
  </sheetViews>
  <sheetFormatPr defaultRowHeight="13.5" x14ac:dyDescent="0.15"/>
  <cols>
    <col min="1" max="8" width="3.125" style="1" customWidth="1"/>
    <col min="9" max="11" width="5.625" style="1" customWidth="1"/>
    <col min="12" max="12" width="3.625" style="1" customWidth="1"/>
    <col min="13" max="19" width="3.125" style="1" customWidth="1"/>
    <col min="20" max="22" width="5.625" style="1" customWidth="1"/>
    <col min="23" max="23" width="4" style="1" customWidth="1"/>
    <col min="24" max="34" width="3.75" style="1" customWidth="1"/>
    <col min="35" max="40" width="3.875" style="1" customWidth="1"/>
    <col min="41" max="16384" width="9" style="1"/>
  </cols>
  <sheetData>
    <row r="1" spans="1:42" ht="21" x14ac:dyDescent="0.2">
      <c r="L1" s="299" t="s">
        <v>234</v>
      </c>
      <c r="M1" s="299"/>
      <c r="N1" s="300">
        <v>7</v>
      </c>
      <c r="O1" s="300"/>
      <c r="P1" s="2" t="s">
        <v>0</v>
      </c>
      <c r="Q1" s="2"/>
      <c r="R1" s="2"/>
      <c r="S1" s="2"/>
      <c r="T1" s="2"/>
      <c r="U1" s="2"/>
    </row>
    <row r="2" spans="1:42" ht="13.5" customHeight="1" x14ac:dyDescent="0.15">
      <c r="N2" s="233" t="s">
        <v>1</v>
      </c>
      <c r="O2" s="235"/>
      <c r="P2" s="301" t="s">
        <v>212</v>
      </c>
      <c r="Q2" s="302"/>
      <c r="R2" s="302"/>
      <c r="S2" s="302"/>
      <c r="T2" s="302"/>
      <c r="U2" s="302"/>
      <c r="V2" s="302"/>
      <c r="W2" s="302"/>
      <c r="X2" s="303"/>
      <c r="Y2" s="296" t="s">
        <v>2</v>
      </c>
      <c r="Z2" s="296"/>
      <c r="AA2" s="298"/>
      <c r="AB2" s="298"/>
      <c r="AC2" s="298"/>
      <c r="AD2" s="298"/>
      <c r="AE2" s="298"/>
      <c r="AF2" s="298"/>
      <c r="AG2" s="298"/>
      <c r="AH2" s="292" t="s">
        <v>3</v>
      </c>
      <c r="AI2" s="295" t="s">
        <v>4</v>
      </c>
      <c r="AJ2" s="296"/>
      <c r="AK2" s="297"/>
      <c r="AL2" s="297"/>
      <c r="AM2" s="297"/>
      <c r="AN2" s="297"/>
    </row>
    <row r="3" spans="1:42" x14ac:dyDescent="0.15">
      <c r="N3" s="289"/>
      <c r="O3" s="291"/>
      <c r="P3" s="304"/>
      <c r="Q3" s="305"/>
      <c r="R3" s="305"/>
      <c r="S3" s="305"/>
      <c r="T3" s="305"/>
      <c r="U3" s="305"/>
      <c r="V3" s="305"/>
      <c r="W3" s="305"/>
      <c r="X3" s="306"/>
      <c r="Y3" s="296"/>
      <c r="Z3" s="296"/>
      <c r="AA3" s="298"/>
      <c r="AB3" s="298"/>
      <c r="AC3" s="298"/>
      <c r="AD3" s="298"/>
      <c r="AE3" s="298"/>
      <c r="AF3" s="298"/>
      <c r="AG3" s="298"/>
      <c r="AH3" s="293"/>
      <c r="AI3" s="296"/>
      <c r="AJ3" s="296"/>
      <c r="AK3" s="297"/>
      <c r="AL3" s="297"/>
      <c r="AM3" s="297"/>
      <c r="AN3" s="297"/>
    </row>
    <row r="4" spans="1:42" x14ac:dyDescent="0.15">
      <c r="N4" s="236"/>
      <c r="O4" s="238"/>
      <c r="P4" s="307"/>
      <c r="Q4" s="308"/>
      <c r="R4" s="308"/>
      <c r="S4" s="308"/>
      <c r="T4" s="308"/>
      <c r="U4" s="308"/>
      <c r="V4" s="308"/>
      <c r="W4" s="308"/>
      <c r="X4" s="309"/>
      <c r="Y4" s="296" t="s">
        <v>5</v>
      </c>
      <c r="Z4" s="296"/>
      <c r="AA4" s="298"/>
      <c r="AB4" s="298"/>
      <c r="AC4" s="298"/>
      <c r="AD4" s="298"/>
      <c r="AE4" s="298"/>
      <c r="AF4" s="298"/>
      <c r="AG4" s="298"/>
      <c r="AH4" s="293"/>
      <c r="AI4" s="296" t="s">
        <v>6</v>
      </c>
      <c r="AJ4" s="296"/>
      <c r="AK4" s="297"/>
      <c r="AL4" s="297"/>
      <c r="AM4" s="297"/>
      <c r="AN4" s="297"/>
    </row>
    <row r="5" spans="1:42" x14ac:dyDescent="0.15">
      <c r="N5" s="317" t="s">
        <v>7</v>
      </c>
      <c r="O5" s="318"/>
      <c r="P5" s="319" t="s">
        <v>211</v>
      </c>
      <c r="Q5" s="319"/>
      <c r="R5" s="319"/>
      <c r="S5" s="319"/>
      <c r="T5" s="319"/>
      <c r="U5" s="319"/>
      <c r="V5" s="319"/>
      <c r="W5" s="319"/>
      <c r="X5" s="3"/>
      <c r="Y5" s="296"/>
      <c r="Z5" s="296"/>
      <c r="AA5" s="298"/>
      <c r="AB5" s="298"/>
      <c r="AC5" s="298"/>
      <c r="AD5" s="298"/>
      <c r="AE5" s="298"/>
      <c r="AF5" s="298"/>
      <c r="AG5" s="298"/>
      <c r="AH5" s="293"/>
      <c r="AI5" s="296"/>
      <c r="AJ5" s="296"/>
      <c r="AK5" s="297"/>
      <c r="AL5" s="297"/>
      <c r="AM5" s="297"/>
      <c r="AN5" s="297"/>
    </row>
    <row r="6" spans="1:42" ht="13.5" customHeight="1" x14ac:dyDescent="0.15">
      <c r="N6" s="289" t="s">
        <v>6</v>
      </c>
      <c r="O6" s="291"/>
      <c r="P6" s="320" t="s">
        <v>210</v>
      </c>
      <c r="Q6" s="320"/>
      <c r="R6" s="320"/>
      <c r="S6" s="320"/>
      <c r="T6" s="320"/>
      <c r="U6" s="320"/>
      <c r="V6" s="320"/>
      <c r="W6" s="320"/>
      <c r="X6" s="316" t="s">
        <v>8</v>
      </c>
      <c r="Y6" s="296" t="s">
        <v>9</v>
      </c>
      <c r="Z6" s="296"/>
      <c r="AA6" s="298" t="s">
        <v>213</v>
      </c>
      <c r="AB6" s="298"/>
      <c r="AC6" s="298"/>
      <c r="AD6" s="298"/>
      <c r="AE6" s="298"/>
      <c r="AF6" s="298"/>
      <c r="AG6" s="298"/>
      <c r="AH6" s="293"/>
      <c r="AI6" s="296" t="s">
        <v>9</v>
      </c>
      <c r="AJ6" s="296"/>
      <c r="AK6" s="297"/>
      <c r="AL6" s="297"/>
      <c r="AM6" s="297"/>
      <c r="AN6" s="297"/>
    </row>
    <row r="7" spans="1:42" ht="13.5" customHeight="1" x14ac:dyDescent="0.15">
      <c r="N7" s="236"/>
      <c r="O7" s="238"/>
      <c r="P7" s="321"/>
      <c r="Q7" s="321"/>
      <c r="R7" s="321"/>
      <c r="S7" s="321"/>
      <c r="T7" s="321"/>
      <c r="U7" s="321"/>
      <c r="V7" s="321"/>
      <c r="W7" s="321"/>
      <c r="X7" s="261"/>
      <c r="Y7" s="296"/>
      <c r="Z7" s="296"/>
      <c r="AA7" s="298"/>
      <c r="AB7" s="298"/>
      <c r="AC7" s="298"/>
      <c r="AD7" s="298"/>
      <c r="AE7" s="298"/>
      <c r="AF7" s="298"/>
      <c r="AG7" s="298"/>
      <c r="AH7" s="294"/>
      <c r="AI7" s="296"/>
      <c r="AJ7" s="296"/>
      <c r="AK7" s="297"/>
      <c r="AL7" s="297"/>
      <c r="AM7" s="297"/>
      <c r="AN7" s="297"/>
    </row>
    <row r="9" spans="1:42" x14ac:dyDescent="0.15">
      <c r="A9" s="282" t="s">
        <v>234</v>
      </c>
      <c r="B9" s="282"/>
      <c r="C9" s="101">
        <v>8</v>
      </c>
      <c r="D9" s="1" t="s">
        <v>10</v>
      </c>
      <c r="E9" s="101">
        <v>2</v>
      </c>
      <c r="F9" s="1" t="s">
        <v>11</v>
      </c>
      <c r="G9" s="101"/>
      <c r="H9" s="1" t="s">
        <v>12</v>
      </c>
      <c r="AG9" s="5"/>
      <c r="AH9" s="187" t="s">
        <v>13</v>
      </c>
      <c r="AI9" s="187"/>
      <c r="AJ9" s="283"/>
      <c r="AK9" s="284"/>
      <c r="AL9" s="284"/>
      <c r="AM9" s="284"/>
      <c r="AN9" s="285"/>
    </row>
    <row r="10" spans="1:42" x14ac:dyDescent="0.15">
      <c r="K10" s="1" t="s">
        <v>14</v>
      </c>
      <c r="L10" s="101">
        <v>1</v>
      </c>
      <c r="M10" s="1" t="s">
        <v>15</v>
      </c>
      <c r="N10" s="101">
        <v>1</v>
      </c>
      <c r="O10" s="1" t="s">
        <v>16</v>
      </c>
      <c r="Q10" s="1" t="s">
        <v>17</v>
      </c>
      <c r="R10" s="101">
        <v>12</v>
      </c>
      <c r="S10" s="1" t="s">
        <v>15</v>
      </c>
      <c r="T10" s="101">
        <v>31</v>
      </c>
      <c r="U10" s="1" t="s">
        <v>18</v>
      </c>
      <c r="X10" s="1" t="s">
        <v>19</v>
      </c>
    </row>
    <row r="11" spans="1:42" x14ac:dyDescent="0.15">
      <c r="A11" s="286" t="s">
        <v>20</v>
      </c>
      <c r="B11" s="287"/>
      <c r="C11" s="287"/>
      <c r="D11" s="287"/>
      <c r="E11" s="287"/>
      <c r="F11" s="287"/>
      <c r="G11" s="287"/>
      <c r="H11" s="288"/>
      <c r="I11" s="286" t="s">
        <v>21</v>
      </c>
      <c r="J11" s="287"/>
      <c r="K11" s="288"/>
      <c r="L11" s="286" t="s">
        <v>20</v>
      </c>
      <c r="M11" s="287"/>
      <c r="N11" s="287"/>
      <c r="O11" s="287"/>
      <c r="P11" s="287"/>
      <c r="Q11" s="287"/>
      <c r="R11" s="287"/>
      <c r="S11" s="288"/>
      <c r="T11" s="286" t="s">
        <v>21</v>
      </c>
      <c r="U11" s="287"/>
      <c r="V11" s="288"/>
      <c r="X11" s="151" t="s">
        <v>22</v>
      </c>
      <c r="Y11" s="152"/>
      <c r="Z11" s="152"/>
      <c r="AA11" s="152"/>
      <c r="AB11" s="153"/>
      <c r="AC11" s="26"/>
      <c r="AD11" s="22"/>
      <c r="AE11" s="141" t="s">
        <v>74</v>
      </c>
      <c r="AF11" s="142"/>
      <c r="AG11" s="142"/>
      <c r="AH11" s="233" t="s">
        <v>24</v>
      </c>
      <c r="AI11" s="234"/>
      <c r="AJ11" s="235"/>
      <c r="AK11" s="141" t="s">
        <v>25</v>
      </c>
      <c r="AL11" s="142"/>
      <c r="AM11" s="142"/>
      <c r="AN11" s="143"/>
    </row>
    <row r="12" spans="1:42" ht="12" customHeight="1" x14ac:dyDescent="0.15">
      <c r="A12" s="243" t="s">
        <v>26</v>
      </c>
      <c r="B12" s="162" t="s">
        <v>27</v>
      </c>
      <c r="C12" s="163"/>
      <c r="D12" s="163"/>
      <c r="E12" s="163"/>
      <c r="F12" s="163"/>
      <c r="G12" s="164"/>
      <c r="H12" s="142" t="s">
        <v>28</v>
      </c>
      <c r="I12" s="276">
        <f>'収支計算書-裏'!V14</f>
        <v>8957000</v>
      </c>
      <c r="J12" s="277"/>
      <c r="K12" s="278"/>
      <c r="L12" s="243" t="s">
        <v>29</v>
      </c>
      <c r="M12" s="243" t="s">
        <v>30</v>
      </c>
      <c r="N12" s="163" t="s">
        <v>31</v>
      </c>
      <c r="O12" s="163"/>
      <c r="P12" s="163"/>
      <c r="Q12" s="163"/>
      <c r="R12" s="164"/>
      <c r="S12" s="168" t="s">
        <v>32</v>
      </c>
      <c r="T12" s="170">
        <v>125000</v>
      </c>
      <c r="U12" s="171"/>
      <c r="V12" s="172"/>
      <c r="X12" s="154"/>
      <c r="Y12" s="155"/>
      <c r="Z12" s="155"/>
      <c r="AA12" s="155"/>
      <c r="AB12" s="156"/>
      <c r="AC12" s="144" t="s">
        <v>23</v>
      </c>
      <c r="AD12" s="145"/>
      <c r="AE12" s="144" t="s">
        <v>173</v>
      </c>
      <c r="AF12" s="145"/>
      <c r="AG12" s="145"/>
      <c r="AH12" s="289"/>
      <c r="AI12" s="290"/>
      <c r="AJ12" s="291"/>
      <c r="AK12" s="144"/>
      <c r="AL12" s="145"/>
      <c r="AM12" s="145"/>
      <c r="AN12" s="146"/>
    </row>
    <row r="13" spans="1:42" ht="12" customHeight="1" x14ac:dyDescent="0.15">
      <c r="A13" s="244"/>
      <c r="B13" s="165"/>
      <c r="C13" s="166"/>
      <c r="D13" s="166"/>
      <c r="E13" s="166"/>
      <c r="F13" s="166"/>
      <c r="G13" s="167"/>
      <c r="H13" s="145"/>
      <c r="I13" s="279"/>
      <c r="J13" s="280"/>
      <c r="K13" s="281"/>
      <c r="L13" s="244"/>
      <c r="M13" s="244"/>
      <c r="N13" s="166"/>
      <c r="O13" s="166"/>
      <c r="P13" s="166"/>
      <c r="Q13" s="166"/>
      <c r="R13" s="167"/>
      <c r="S13" s="169"/>
      <c r="T13" s="173"/>
      <c r="U13" s="174"/>
      <c r="V13" s="175"/>
      <c r="X13" s="328"/>
      <c r="Y13" s="329"/>
      <c r="Z13" s="329"/>
      <c r="AA13" s="329"/>
      <c r="AB13" s="329"/>
      <c r="AC13" s="322">
        <v>16</v>
      </c>
      <c r="AD13" s="323"/>
      <c r="AE13" s="108">
        <v>80000</v>
      </c>
      <c r="AF13" s="108"/>
      <c r="AG13" s="108"/>
      <c r="AH13" s="109"/>
      <c r="AI13" s="110"/>
      <c r="AJ13" s="111"/>
      <c r="AK13" s="102">
        <v>150</v>
      </c>
      <c r="AL13" s="102"/>
      <c r="AM13" s="102"/>
      <c r="AN13" s="103"/>
    </row>
    <row r="14" spans="1:42" ht="12" customHeight="1" x14ac:dyDescent="0.15">
      <c r="A14" s="244"/>
      <c r="B14" s="162" t="s">
        <v>220</v>
      </c>
      <c r="C14" s="163"/>
      <c r="D14" s="163"/>
      <c r="E14" s="163"/>
      <c r="F14" s="163" t="s">
        <v>33</v>
      </c>
      <c r="G14" s="164"/>
      <c r="H14" s="142" t="s">
        <v>34</v>
      </c>
      <c r="I14" s="276">
        <f>'収支計算書-裏'!X14</f>
        <v>275000</v>
      </c>
      <c r="J14" s="277"/>
      <c r="K14" s="278"/>
      <c r="L14" s="244"/>
      <c r="M14" s="244"/>
      <c r="N14" s="163" t="s">
        <v>35</v>
      </c>
      <c r="O14" s="163"/>
      <c r="P14" s="163"/>
      <c r="Q14" s="163"/>
      <c r="R14" s="164"/>
      <c r="S14" s="168" t="s">
        <v>36</v>
      </c>
      <c r="T14" s="170">
        <v>270515</v>
      </c>
      <c r="U14" s="171"/>
      <c r="V14" s="172"/>
      <c r="X14" s="158"/>
      <c r="Y14" s="159"/>
      <c r="Z14" s="159"/>
      <c r="AA14" s="159"/>
      <c r="AB14" s="159"/>
      <c r="AC14" s="324"/>
      <c r="AD14" s="325"/>
      <c r="AE14" s="150">
        <v>13000</v>
      </c>
      <c r="AF14" s="150"/>
      <c r="AG14" s="150"/>
      <c r="AH14" s="147"/>
      <c r="AI14" s="148"/>
      <c r="AJ14" s="149"/>
      <c r="AK14" s="104"/>
      <c r="AL14" s="104"/>
      <c r="AM14" s="104"/>
      <c r="AN14" s="105"/>
    </row>
    <row r="15" spans="1:42" ht="12" customHeight="1" x14ac:dyDescent="0.15">
      <c r="A15" s="244"/>
      <c r="B15" s="165" t="s">
        <v>37</v>
      </c>
      <c r="C15" s="166"/>
      <c r="D15" s="166"/>
      <c r="E15" s="166"/>
      <c r="F15" s="166"/>
      <c r="G15" s="167"/>
      <c r="H15" s="145"/>
      <c r="I15" s="279"/>
      <c r="J15" s="280"/>
      <c r="K15" s="281"/>
      <c r="L15" s="244"/>
      <c r="M15" s="244"/>
      <c r="N15" s="166"/>
      <c r="O15" s="166"/>
      <c r="P15" s="166"/>
      <c r="Q15" s="166"/>
      <c r="R15" s="167"/>
      <c r="S15" s="169"/>
      <c r="T15" s="173"/>
      <c r="U15" s="174"/>
      <c r="V15" s="175"/>
      <c r="X15" s="160"/>
      <c r="Y15" s="161"/>
      <c r="Z15" s="161"/>
      <c r="AA15" s="161"/>
      <c r="AB15" s="161"/>
      <c r="AC15" s="326"/>
      <c r="AD15" s="327"/>
      <c r="AE15" s="157"/>
      <c r="AF15" s="157"/>
      <c r="AG15" s="157"/>
      <c r="AH15" s="112">
        <f>AE13+AE14+AE15</f>
        <v>93000</v>
      </c>
      <c r="AI15" s="113"/>
      <c r="AJ15" s="114"/>
      <c r="AK15" s="106"/>
      <c r="AL15" s="106"/>
      <c r="AM15" s="106"/>
      <c r="AN15" s="107"/>
    </row>
    <row r="16" spans="1:42" ht="12" customHeight="1" x14ac:dyDescent="0.15">
      <c r="A16" s="244"/>
      <c r="B16" s="162" t="s">
        <v>38</v>
      </c>
      <c r="C16" s="163"/>
      <c r="D16" s="163"/>
      <c r="E16" s="163"/>
      <c r="F16" s="163"/>
      <c r="G16" s="164"/>
      <c r="H16" s="142" t="s">
        <v>39</v>
      </c>
      <c r="I16" s="276">
        <f>'収支計算書-裏'!AF14</f>
        <v>27000</v>
      </c>
      <c r="J16" s="277"/>
      <c r="K16" s="278"/>
      <c r="L16" s="244"/>
      <c r="M16" s="244"/>
      <c r="N16" s="163" t="s">
        <v>40</v>
      </c>
      <c r="O16" s="163"/>
      <c r="P16" s="163"/>
      <c r="Q16" s="163"/>
      <c r="R16" s="164"/>
      <c r="S16" s="168" t="s">
        <v>41</v>
      </c>
      <c r="T16" s="170">
        <v>36000</v>
      </c>
      <c r="U16" s="171"/>
      <c r="V16" s="172"/>
      <c r="X16" s="328"/>
      <c r="Y16" s="329"/>
      <c r="Z16" s="329"/>
      <c r="AA16" s="329"/>
      <c r="AB16" s="329"/>
      <c r="AC16" s="322">
        <v>26</v>
      </c>
      <c r="AD16" s="323"/>
      <c r="AE16" s="108">
        <v>130000</v>
      </c>
      <c r="AF16" s="108"/>
      <c r="AG16" s="108"/>
      <c r="AH16" s="109"/>
      <c r="AI16" s="110"/>
      <c r="AJ16" s="111"/>
      <c r="AK16" s="102">
        <v>250</v>
      </c>
      <c r="AL16" s="102"/>
      <c r="AM16" s="102"/>
      <c r="AN16" s="103"/>
      <c r="AP16" s="50"/>
    </row>
    <row r="17" spans="1:40" ht="12" customHeight="1" x14ac:dyDescent="0.15">
      <c r="A17" s="244"/>
      <c r="B17" s="165"/>
      <c r="C17" s="166"/>
      <c r="D17" s="166"/>
      <c r="E17" s="166"/>
      <c r="F17" s="166"/>
      <c r="G17" s="167"/>
      <c r="H17" s="145"/>
      <c r="I17" s="279"/>
      <c r="J17" s="280"/>
      <c r="K17" s="281"/>
      <c r="L17" s="244"/>
      <c r="M17" s="244"/>
      <c r="N17" s="166"/>
      <c r="O17" s="166"/>
      <c r="P17" s="166"/>
      <c r="Q17" s="166"/>
      <c r="R17" s="167"/>
      <c r="S17" s="169"/>
      <c r="T17" s="173"/>
      <c r="U17" s="174"/>
      <c r="V17" s="175"/>
      <c r="X17" s="158"/>
      <c r="Y17" s="159"/>
      <c r="Z17" s="159"/>
      <c r="AA17" s="159"/>
      <c r="AB17" s="159"/>
      <c r="AC17" s="324"/>
      <c r="AD17" s="325"/>
      <c r="AE17" s="150">
        <v>21000</v>
      </c>
      <c r="AF17" s="150"/>
      <c r="AG17" s="150"/>
      <c r="AH17" s="147"/>
      <c r="AI17" s="148"/>
      <c r="AJ17" s="149"/>
      <c r="AK17" s="104"/>
      <c r="AL17" s="104"/>
      <c r="AM17" s="104"/>
      <c r="AN17" s="105"/>
    </row>
    <row r="18" spans="1:40" ht="12" customHeight="1" x14ac:dyDescent="0.15">
      <c r="A18" s="244"/>
      <c r="B18" s="141" t="s">
        <v>42</v>
      </c>
      <c r="C18" s="142"/>
      <c r="D18" s="142"/>
      <c r="E18" s="142"/>
      <c r="F18" s="142"/>
      <c r="G18" s="143"/>
      <c r="H18" s="142" t="s">
        <v>43</v>
      </c>
      <c r="I18" s="227">
        <f>I12+I14+I16</f>
        <v>9259000</v>
      </c>
      <c r="J18" s="228"/>
      <c r="K18" s="229"/>
      <c r="L18" s="244"/>
      <c r="M18" s="244"/>
      <c r="N18" s="163" t="s">
        <v>44</v>
      </c>
      <c r="O18" s="163"/>
      <c r="P18" s="163"/>
      <c r="Q18" s="163"/>
      <c r="R18" s="164"/>
      <c r="S18" s="168" t="s">
        <v>45</v>
      </c>
      <c r="T18" s="170">
        <v>18000</v>
      </c>
      <c r="U18" s="171"/>
      <c r="V18" s="172"/>
      <c r="X18" s="160"/>
      <c r="Y18" s="161"/>
      <c r="Z18" s="161"/>
      <c r="AA18" s="161"/>
      <c r="AB18" s="161"/>
      <c r="AC18" s="326"/>
      <c r="AD18" s="327"/>
      <c r="AE18" s="157"/>
      <c r="AF18" s="157"/>
      <c r="AG18" s="157"/>
      <c r="AH18" s="112">
        <f>AE16+AE17+AE18</f>
        <v>151000</v>
      </c>
      <c r="AI18" s="113"/>
      <c r="AJ18" s="114"/>
      <c r="AK18" s="106"/>
      <c r="AL18" s="106"/>
      <c r="AM18" s="106"/>
      <c r="AN18" s="107"/>
    </row>
    <row r="19" spans="1:40" ht="12" customHeight="1" x14ac:dyDescent="0.15">
      <c r="A19" s="244"/>
      <c r="B19" s="184" t="s">
        <v>46</v>
      </c>
      <c r="C19" s="185"/>
      <c r="D19" s="185"/>
      <c r="E19" s="185"/>
      <c r="F19" s="185"/>
      <c r="G19" s="186"/>
      <c r="H19" s="145"/>
      <c r="I19" s="230"/>
      <c r="J19" s="231"/>
      <c r="K19" s="232"/>
      <c r="L19" s="244"/>
      <c r="M19" s="244"/>
      <c r="N19" s="166"/>
      <c r="O19" s="166"/>
      <c r="P19" s="166"/>
      <c r="Q19" s="166"/>
      <c r="R19" s="167"/>
      <c r="S19" s="169"/>
      <c r="T19" s="173"/>
      <c r="U19" s="174"/>
      <c r="V19" s="175"/>
      <c r="X19" s="328"/>
      <c r="Y19" s="329"/>
      <c r="Z19" s="329"/>
      <c r="AA19" s="329"/>
      <c r="AB19" s="343"/>
      <c r="AC19" s="322">
        <v>8</v>
      </c>
      <c r="AD19" s="323"/>
      <c r="AE19" s="108">
        <v>40000</v>
      </c>
      <c r="AF19" s="108"/>
      <c r="AG19" s="108"/>
      <c r="AH19" s="109"/>
      <c r="AI19" s="110"/>
      <c r="AJ19" s="111"/>
      <c r="AK19" s="102">
        <v>300</v>
      </c>
      <c r="AL19" s="102"/>
      <c r="AM19" s="102"/>
      <c r="AN19" s="103"/>
    </row>
    <row r="20" spans="1:40" ht="12" customHeight="1" x14ac:dyDescent="0.15">
      <c r="A20" s="244"/>
      <c r="B20" s="151" t="s">
        <v>47</v>
      </c>
      <c r="C20" s="152"/>
      <c r="D20" s="152"/>
      <c r="E20" s="152"/>
      <c r="F20" s="142" t="s">
        <v>48</v>
      </c>
      <c r="G20" s="143"/>
      <c r="H20" s="142" t="s">
        <v>49</v>
      </c>
      <c r="I20" s="276">
        <f>'収支計算書-裏'!K14</f>
        <v>145000</v>
      </c>
      <c r="J20" s="277"/>
      <c r="K20" s="278"/>
      <c r="L20" s="244"/>
      <c r="M20" s="244"/>
      <c r="N20" s="163" t="s">
        <v>50</v>
      </c>
      <c r="O20" s="163"/>
      <c r="P20" s="163"/>
      <c r="Q20" s="163"/>
      <c r="R20" s="164"/>
      <c r="S20" s="168" t="s">
        <v>51</v>
      </c>
      <c r="T20" s="170">
        <v>82000</v>
      </c>
      <c r="U20" s="171"/>
      <c r="V20" s="172"/>
      <c r="X20" s="158"/>
      <c r="Y20" s="159"/>
      <c r="Z20" s="159"/>
      <c r="AA20" s="159"/>
      <c r="AB20" s="330"/>
      <c r="AC20" s="324"/>
      <c r="AD20" s="325"/>
      <c r="AE20" s="150">
        <v>6000</v>
      </c>
      <c r="AF20" s="150"/>
      <c r="AG20" s="150"/>
      <c r="AH20" s="147"/>
      <c r="AI20" s="148"/>
      <c r="AJ20" s="149"/>
      <c r="AK20" s="104"/>
      <c r="AL20" s="104"/>
      <c r="AM20" s="104"/>
      <c r="AN20" s="105"/>
    </row>
    <row r="21" spans="1:40" ht="12" customHeight="1" x14ac:dyDescent="0.15">
      <c r="A21" s="244"/>
      <c r="B21" s="154"/>
      <c r="C21" s="155"/>
      <c r="D21" s="155"/>
      <c r="E21" s="155"/>
      <c r="F21" s="145"/>
      <c r="G21" s="146"/>
      <c r="H21" s="145"/>
      <c r="I21" s="279"/>
      <c r="J21" s="280"/>
      <c r="K21" s="281"/>
      <c r="L21" s="244"/>
      <c r="M21" s="244"/>
      <c r="N21" s="166"/>
      <c r="O21" s="166"/>
      <c r="P21" s="166"/>
      <c r="Q21" s="166"/>
      <c r="R21" s="167"/>
      <c r="S21" s="169"/>
      <c r="T21" s="173"/>
      <c r="U21" s="174"/>
      <c r="V21" s="175"/>
      <c r="X21" s="160"/>
      <c r="Y21" s="161"/>
      <c r="Z21" s="161"/>
      <c r="AA21" s="161"/>
      <c r="AB21" s="333"/>
      <c r="AC21" s="326"/>
      <c r="AD21" s="327"/>
      <c r="AE21" s="128"/>
      <c r="AF21" s="128"/>
      <c r="AG21" s="128"/>
      <c r="AH21" s="112">
        <f>AE19+AE20+AE21</f>
        <v>46000</v>
      </c>
      <c r="AI21" s="113"/>
      <c r="AJ21" s="114"/>
      <c r="AK21" s="104"/>
      <c r="AL21" s="104"/>
      <c r="AM21" s="104"/>
      <c r="AN21" s="105"/>
    </row>
    <row r="22" spans="1:40" ht="12" customHeight="1" x14ac:dyDescent="0.15">
      <c r="A22" s="244"/>
      <c r="B22" s="154"/>
      <c r="C22" s="155"/>
      <c r="D22" s="155"/>
      <c r="E22" s="155"/>
      <c r="F22" s="145" t="s">
        <v>52</v>
      </c>
      <c r="G22" s="146"/>
      <c r="H22" s="142" t="s">
        <v>53</v>
      </c>
      <c r="I22" s="276">
        <f>'収支計算書-裏'!O14</f>
        <v>164300</v>
      </c>
      <c r="J22" s="277"/>
      <c r="K22" s="278"/>
      <c r="L22" s="244"/>
      <c r="M22" s="244"/>
      <c r="N22" s="163" t="s">
        <v>54</v>
      </c>
      <c r="O22" s="163"/>
      <c r="P22" s="163"/>
      <c r="Q22" s="163"/>
      <c r="R22" s="164"/>
      <c r="S22" s="168" t="s">
        <v>55</v>
      </c>
      <c r="T22" s="170">
        <v>18000</v>
      </c>
      <c r="U22" s="171"/>
      <c r="V22" s="172"/>
      <c r="X22" s="23"/>
      <c r="Y22" s="24"/>
      <c r="Z22" s="24"/>
      <c r="AA22" s="24"/>
      <c r="AB22" s="24"/>
      <c r="AC22" s="310">
        <f>AC13+AC16+AC19</f>
        <v>50</v>
      </c>
      <c r="AD22" s="311"/>
      <c r="AE22" s="331">
        <f>AE13+AE16+AE19</f>
        <v>250000</v>
      </c>
      <c r="AF22" s="332"/>
      <c r="AG22" s="332"/>
      <c r="AH22" s="119">
        <f>AH15+AH18+AH21</f>
        <v>290000</v>
      </c>
      <c r="AI22" s="120"/>
      <c r="AJ22" s="121"/>
      <c r="AK22" s="119">
        <f>AK13+AK16+AK19</f>
        <v>700</v>
      </c>
      <c r="AL22" s="120"/>
      <c r="AM22" s="120"/>
      <c r="AN22" s="121"/>
    </row>
    <row r="23" spans="1:40" ht="12" customHeight="1" x14ac:dyDescent="0.15">
      <c r="A23" s="244"/>
      <c r="B23" s="269"/>
      <c r="C23" s="270"/>
      <c r="D23" s="270"/>
      <c r="E23" s="270"/>
      <c r="F23" s="185"/>
      <c r="G23" s="186"/>
      <c r="H23" s="145"/>
      <c r="I23" s="279"/>
      <c r="J23" s="280"/>
      <c r="K23" s="281"/>
      <c r="L23" s="244"/>
      <c r="M23" s="244"/>
      <c r="N23" s="166"/>
      <c r="O23" s="166"/>
      <c r="P23" s="166"/>
      <c r="Q23" s="166"/>
      <c r="R23" s="167"/>
      <c r="S23" s="169"/>
      <c r="T23" s="173"/>
      <c r="U23" s="174"/>
      <c r="V23" s="175"/>
      <c r="X23" s="36"/>
      <c r="Y23" s="27"/>
      <c r="Z23" s="27" t="s">
        <v>56</v>
      </c>
      <c r="AA23" s="27"/>
      <c r="AB23" s="27"/>
      <c r="AC23" s="312"/>
      <c r="AD23" s="313"/>
      <c r="AE23" s="131">
        <f>AE14+AE17+AE20</f>
        <v>40000</v>
      </c>
      <c r="AF23" s="132"/>
      <c r="AG23" s="132"/>
      <c r="AH23" s="122"/>
      <c r="AI23" s="123"/>
      <c r="AJ23" s="124"/>
      <c r="AK23" s="122"/>
      <c r="AL23" s="123"/>
      <c r="AM23" s="123"/>
      <c r="AN23" s="124"/>
    </row>
    <row r="24" spans="1:40" ht="12" customHeight="1" x14ac:dyDescent="0.15">
      <c r="A24" s="244"/>
      <c r="B24" s="141" t="s">
        <v>56</v>
      </c>
      <c r="C24" s="142"/>
      <c r="D24" s="142"/>
      <c r="E24" s="142"/>
      <c r="F24" s="142"/>
      <c r="G24" s="143"/>
      <c r="H24" s="142" t="s">
        <v>57</v>
      </c>
      <c r="I24" s="227">
        <f>I18-I20+I22</f>
        <v>9278300</v>
      </c>
      <c r="J24" s="228"/>
      <c r="K24" s="229"/>
      <c r="L24" s="244"/>
      <c r="M24" s="244"/>
      <c r="N24" s="272" t="s">
        <v>214</v>
      </c>
      <c r="O24" s="272"/>
      <c r="P24" s="272"/>
      <c r="Q24" s="272"/>
      <c r="R24" s="273"/>
      <c r="S24" s="168" t="s">
        <v>58</v>
      </c>
      <c r="T24" s="170">
        <v>393426</v>
      </c>
      <c r="U24" s="171"/>
      <c r="V24" s="172"/>
      <c r="X24" s="19"/>
      <c r="Y24" s="20"/>
      <c r="Z24" s="20"/>
      <c r="AA24" s="20"/>
      <c r="AB24" s="20"/>
      <c r="AC24" s="314"/>
      <c r="AD24" s="315"/>
      <c r="AE24" s="129">
        <f>AE15+AE18+AE21</f>
        <v>0</v>
      </c>
      <c r="AF24" s="130"/>
      <c r="AG24" s="130"/>
      <c r="AH24" s="125"/>
      <c r="AI24" s="126"/>
      <c r="AJ24" s="127"/>
      <c r="AK24" s="125"/>
      <c r="AL24" s="126"/>
      <c r="AM24" s="126"/>
      <c r="AN24" s="127"/>
    </row>
    <row r="25" spans="1:40" ht="12" customHeight="1" x14ac:dyDescent="0.15">
      <c r="A25" s="246"/>
      <c r="B25" s="184" t="s">
        <v>59</v>
      </c>
      <c r="C25" s="185"/>
      <c r="D25" s="185"/>
      <c r="E25" s="185"/>
      <c r="F25" s="185"/>
      <c r="G25" s="186"/>
      <c r="H25" s="145"/>
      <c r="I25" s="230"/>
      <c r="J25" s="231"/>
      <c r="K25" s="232"/>
      <c r="L25" s="244"/>
      <c r="M25" s="244"/>
      <c r="N25" s="274"/>
      <c r="O25" s="274"/>
      <c r="P25" s="274"/>
      <c r="Q25" s="274"/>
      <c r="R25" s="275"/>
      <c r="S25" s="169"/>
      <c r="T25" s="173"/>
      <c r="U25" s="174"/>
      <c r="V25" s="175"/>
    </row>
    <row r="26" spans="1:40" ht="12" customHeight="1" x14ac:dyDescent="0.15">
      <c r="A26" s="243" t="s">
        <v>60</v>
      </c>
      <c r="B26" s="162" t="s">
        <v>61</v>
      </c>
      <c r="C26" s="163"/>
      <c r="D26" s="163"/>
      <c r="E26" s="163"/>
      <c r="F26" s="163"/>
      <c r="G26" s="164"/>
      <c r="H26" s="142" t="s">
        <v>62</v>
      </c>
      <c r="I26" s="276">
        <f>AH22</f>
        <v>290000</v>
      </c>
      <c r="J26" s="277"/>
      <c r="K26" s="278"/>
      <c r="L26" s="244"/>
      <c r="M26" s="244"/>
      <c r="N26" s="265"/>
      <c r="O26" s="265"/>
      <c r="P26" s="265"/>
      <c r="Q26" s="265"/>
      <c r="R26" s="266"/>
      <c r="S26" s="168" t="s">
        <v>63</v>
      </c>
      <c r="T26" s="170">
        <v>0</v>
      </c>
      <c r="U26" s="171"/>
      <c r="V26" s="172"/>
      <c r="X26" s="1" t="s">
        <v>64</v>
      </c>
    </row>
    <row r="27" spans="1:40" ht="12" customHeight="1" x14ac:dyDescent="0.15">
      <c r="A27" s="244"/>
      <c r="B27" s="165"/>
      <c r="C27" s="166"/>
      <c r="D27" s="166"/>
      <c r="E27" s="166"/>
      <c r="F27" s="166"/>
      <c r="G27" s="167"/>
      <c r="H27" s="145"/>
      <c r="I27" s="279"/>
      <c r="J27" s="280"/>
      <c r="K27" s="281"/>
      <c r="L27" s="244"/>
      <c r="M27" s="244"/>
      <c r="N27" s="267"/>
      <c r="O27" s="267"/>
      <c r="P27" s="267"/>
      <c r="Q27" s="267"/>
      <c r="R27" s="268"/>
      <c r="S27" s="169"/>
      <c r="T27" s="173"/>
      <c r="U27" s="174"/>
      <c r="V27" s="175"/>
      <c r="X27" s="141" t="s">
        <v>65</v>
      </c>
      <c r="Y27" s="142"/>
      <c r="Z27" s="142"/>
      <c r="AA27" s="142"/>
      <c r="AB27" s="142"/>
      <c r="AC27" s="142"/>
      <c r="AD27" s="143"/>
      <c r="AE27" s="133" t="s">
        <v>177</v>
      </c>
      <c r="AF27" s="134"/>
      <c r="AG27" s="135"/>
      <c r="AH27" s="233" t="s">
        <v>66</v>
      </c>
      <c r="AI27" s="234"/>
      <c r="AJ27" s="235"/>
      <c r="AK27" s="141" t="s">
        <v>67</v>
      </c>
      <c r="AL27" s="142"/>
      <c r="AM27" s="142"/>
      <c r="AN27" s="143"/>
    </row>
    <row r="28" spans="1:40" ht="12" customHeight="1" x14ac:dyDescent="0.15">
      <c r="A28" s="244"/>
      <c r="B28" s="162" t="s">
        <v>68</v>
      </c>
      <c r="C28" s="163"/>
      <c r="D28" s="163"/>
      <c r="E28" s="163"/>
      <c r="F28" s="163"/>
      <c r="G28" s="164"/>
      <c r="H28" s="142" t="s">
        <v>69</v>
      </c>
      <c r="I28" s="276">
        <f>AK36</f>
        <v>0</v>
      </c>
      <c r="J28" s="277"/>
      <c r="K28" s="278"/>
      <c r="L28" s="244"/>
      <c r="M28" s="244"/>
      <c r="N28" s="265"/>
      <c r="O28" s="265"/>
      <c r="P28" s="265"/>
      <c r="Q28" s="265"/>
      <c r="R28" s="266"/>
      <c r="S28" s="168" t="s">
        <v>70</v>
      </c>
      <c r="T28" s="170">
        <v>0</v>
      </c>
      <c r="U28" s="171"/>
      <c r="V28" s="172"/>
      <c r="X28" s="184"/>
      <c r="Y28" s="185"/>
      <c r="Z28" s="185"/>
      <c r="AA28" s="185"/>
      <c r="AB28" s="185"/>
      <c r="AC28" s="185"/>
      <c r="AD28" s="186"/>
      <c r="AE28" s="136"/>
      <c r="AF28" s="137"/>
      <c r="AG28" s="138"/>
      <c r="AH28" s="236"/>
      <c r="AI28" s="237"/>
      <c r="AJ28" s="238"/>
      <c r="AK28" s="144"/>
      <c r="AL28" s="145"/>
      <c r="AM28" s="145"/>
      <c r="AN28" s="146"/>
    </row>
    <row r="29" spans="1:40" ht="12" customHeight="1" x14ac:dyDescent="0.15">
      <c r="A29" s="244"/>
      <c r="B29" s="165"/>
      <c r="C29" s="166"/>
      <c r="D29" s="166"/>
      <c r="E29" s="166"/>
      <c r="F29" s="166"/>
      <c r="G29" s="167"/>
      <c r="H29" s="145"/>
      <c r="I29" s="279"/>
      <c r="J29" s="280"/>
      <c r="K29" s="281"/>
      <c r="L29" s="244"/>
      <c r="M29" s="244"/>
      <c r="N29" s="267"/>
      <c r="O29" s="267"/>
      <c r="P29" s="267"/>
      <c r="Q29" s="267"/>
      <c r="R29" s="268"/>
      <c r="S29" s="169"/>
      <c r="T29" s="173"/>
      <c r="U29" s="174"/>
      <c r="V29" s="175"/>
      <c r="X29" s="334"/>
      <c r="Y29" s="335"/>
      <c r="Z29" s="335"/>
      <c r="AA29" s="335"/>
      <c r="AB29" s="335"/>
      <c r="AC29" s="335"/>
      <c r="AD29" s="336"/>
      <c r="AE29" s="118">
        <v>0</v>
      </c>
      <c r="AF29" s="108"/>
      <c r="AG29" s="108"/>
      <c r="AH29" s="26"/>
      <c r="AI29" s="22"/>
      <c r="AJ29" s="57" t="s">
        <v>178</v>
      </c>
      <c r="AK29" s="39"/>
      <c r="AL29" s="40"/>
      <c r="AM29" s="40"/>
      <c r="AN29" s="41"/>
    </row>
    <row r="30" spans="1:40" ht="12" customHeight="1" x14ac:dyDescent="0.15">
      <c r="A30" s="244"/>
      <c r="B30" s="162" t="s">
        <v>71</v>
      </c>
      <c r="C30" s="163"/>
      <c r="D30" s="163"/>
      <c r="E30" s="163"/>
      <c r="F30" s="163"/>
      <c r="G30" s="164"/>
      <c r="H30" s="142" t="s">
        <v>72</v>
      </c>
      <c r="I30" s="276">
        <f>'収支計算書-裏'!AA33</f>
        <v>563246</v>
      </c>
      <c r="J30" s="277"/>
      <c r="K30" s="278"/>
      <c r="L30" s="244"/>
      <c r="M30" s="244"/>
      <c r="N30" s="265"/>
      <c r="O30" s="265"/>
      <c r="P30" s="265"/>
      <c r="Q30" s="265"/>
      <c r="R30" s="266"/>
      <c r="S30" s="168" t="s">
        <v>73</v>
      </c>
      <c r="T30" s="170">
        <v>0</v>
      </c>
      <c r="U30" s="171"/>
      <c r="V30" s="172"/>
      <c r="X30" s="340"/>
      <c r="Y30" s="341"/>
      <c r="Z30" s="341"/>
      <c r="AA30" s="341"/>
      <c r="AB30" s="341"/>
      <c r="AC30" s="341"/>
      <c r="AD30" s="342"/>
      <c r="AE30" s="139">
        <v>0</v>
      </c>
      <c r="AF30" s="140"/>
      <c r="AG30" s="140"/>
      <c r="AH30" s="239">
        <f>AE29</f>
        <v>0</v>
      </c>
      <c r="AI30" s="106"/>
      <c r="AJ30" s="58"/>
      <c r="AK30" s="115">
        <f>AE29+AE30</f>
        <v>0</v>
      </c>
      <c r="AL30" s="116"/>
      <c r="AM30" s="116"/>
      <c r="AN30" s="117"/>
    </row>
    <row r="31" spans="1:40" ht="12" customHeight="1" x14ac:dyDescent="0.15">
      <c r="A31" s="244"/>
      <c r="B31" s="165"/>
      <c r="C31" s="166"/>
      <c r="D31" s="166"/>
      <c r="E31" s="166"/>
      <c r="F31" s="166"/>
      <c r="G31" s="167"/>
      <c r="H31" s="145"/>
      <c r="I31" s="279"/>
      <c r="J31" s="280"/>
      <c r="K31" s="281"/>
      <c r="L31" s="244"/>
      <c r="M31" s="244"/>
      <c r="N31" s="267"/>
      <c r="O31" s="267"/>
      <c r="P31" s="267"/>
      <c r="Q31" s="267"/>
      <c r="R31" s="268"/>
      <c r="S31" s="169"/>
      <c r="T31" s="173"/>
      <c r="U31" s="174"/>
      <c r="V31" s="175"/>
      <c r="X31" s="334"/>
      <c r="Y31" s="335"/>
      <c r="Z31" s="335"/>
      <c r="AA31" s="335"/>
      <c r="AB31" s="335"/>
      <c r="AC31" s="335"/>
      <c r="AD31" s="336"/>
      <c r="AE31" s="118">
        <v>0</v>
      </c>
      <c r="AF31" s="108"/>
      <c r="AG31" s="108"/>
      <c r="AH31" s="26"/>
      <c r="AI31" s="22"/>
      <c r="AJ31" s="57" t="s">
        <v>178</v>
      </c>
      <c r="AK31" s="39"/>
      <c r="AL31" s="40"/>
      <c r="AM31" s="40"/>
      <c r="AN31" s="41"/>
    </row>
    <row r="32" spans="1:40" ht="12" customHeight="1" x14ac:dyDescent="0.15">
      <c r="A32" s="244"/>
      <c r="B32" s="162" t="s">
        <v>75</v>
      </c>
      <c r="C32" s="163"/>
      <c r="D32" s="163"/>
      <c r="E32" s="163"/>
      <c r="F32" s="163"/>
      <c r="G32" s="164"/>
      <c r="H32" s="142" t="s">
        <v>76</v>
      </c>
      <c r="I32" s="170">
        <v>0</v>
      </c>
      <c r="J32" s="171"/>
      <c r="K32" s="172"/>
      <c r="L32" s="244"/>
      <c r="M32" s="244"/>
      <c r="N32" s="265" t="s">
        <v>77</v>
      </c>
      <c r="O32" s="265"/>
      <c r="P32" s="265"/>
      <c r="Q32" s="265"/>
      <c r="R32" s="266"/>
      <c r="S32" s="168" t="s">
        <v>78</v>
      </c>
      <c r="T32" s="170">
        <v>63000</v>
      </c>
      <c r="U32" s="171"/>
      <c r="V32" s="172"/>
      <c r="X32" s="340"/>
      <c r="Y32" s="341"/>
      <c r="Z32" s="341"/>
      <c r="AA32" s="341"/>
      <c r="AB32" s="341"/>
      <c r="AC32" s="341"/>
      <c r="AD32" s="342"/>
      <c r="AE32" s="139">
        <v>0</v>
      </c>
      <c r="AF32" s="140"/>
      <c r="AG32" s="140"/>
      <c r="AH32" s="239">
        <v>0</v>
      </c>
      <c r="AI32" s="106"/>
      <c r="AJ32" s="58"/>
      <c r="AK32" s="115">
        <f>AE31+AE32</f>
        <v>0</v>
      </c>
      <c r="AL32" s="116"/>
      <c r="AM32" s="116"/>
      <c r="AN32" s="117"/>
    </row>
    <row r="33" spans="1:42" ht="12" customHeight="1" x14ac:dyDescent="0.15">
      <c r="A33" s="244"/>
      <c r="B33" s="165"/>
      <c r="C33" s="166"/>
      <c r="D33" s="166"/>
      <c r="E33" s="166"/>
      <c r="F33" s="166"/>
      <c r="G33" s="167"/>
      <c r="H33" s="145"/>
      <c r="I33" s="173"/>
      <c r="J33" s="174"/>
      <c r="K33" s="175"/>
      <c r="L33" s="244"/>
      <c r="M33" s="244"/>
      <c r="N33" s="267"/>
      <c r="O33" s="267"/>
      <c r="P33" s="267"/>
      <c r="Q33" s="267"/>
      <c r="R33" s="268"/>
      <c r="S33" s="169"/>
      <c r="T33" s="173"/>
      <c r="U33" s="174"/>
      <c r="V33" s="175"/>
      <c r="X33" s="334"/>
      <c r="Y33" s="335"/>
      <c r="Z33" s="335"/>
      <c r="AA33" s="335"/>
      <c r="AB33" s="335"/>
      <c r="AC33" s="335"/>
      <c r="AD33" s="336"/>
      <c r="AE33" s="118">
        <v>0</v>
      </c>
      <c r="AF33" s="108"/>
      <c r="AG33" s="108"/>
      <c r="AH33" s="26"/>
      <c r="AI33" s="22"/>
      <c r="AJ33" s="57" t="s">
        <v>178</v>
      </c>
      <c r="AK33" s="39"/>
      <c r="AL33" s="40"/>
      <c r="AM33" s="40"/>
      <c r="AN33" s="41"/>
    </row>
    <row r="34" spans="1:42" ht="12" customHeight="1" x14ac:dyDescent="0.15">
      <c r="A34" s="244"/>
      <c r="B34" s="162" t="s">
        <v>79</v>
      </c>
      <c r="C34" s="163"/>
      <c r="D34" s="163"/>
      <c r="E34" s="163"/>
      <c r="F34" s="163"/>
      <c r="G34" s="164"/>
      <c r="H34" s="142" t="s">
        <v>80</v>
      </c>
      <c r="I34" s="170">
        <v>133600</v>
      </c>
      <c r="J34" s="171"/>
      <c r="K34" s="172"/>
      <c r="L34" s="244"/>
      <c r="M34" s="244"/>
      <c r="N34" s="151" t="s">
        <v>81</v>
      </c>
      <c r="O34" s="152"/>
      <c r="P34" s="153"/>
      <c r="Q34" s="242" t="s">
        <v>48</v>
      </c>
      <c r="R34" s="242"/>
      <c r="S34" s="168" t="s">
        <v>82</v>
      </c>
      <c r="T34" s="170">
        <v>342900</v>
      </c>
      <c r="U34" s="171"/>
      <c r="V34" s="172"/>
      <c r="X34" s="337"/>
      <c r="Y34" s="338"/>
      <c r="Z34" s="338"/>
      <c r="AA34" s="338"/>
      <c r="AB34" s="338"/>
      <c r="AC34" s="338"/>
      <c r="AD34" s="339"/>
      <c r="AE34" s="139">
        <v>0</v>
      </c>
      <c r="AF34" s="140"/>
      <c r="AG34" s="140"/>
      <c r="AH34" s="239">
        <v>0</v>
      </c>
      <c r="AI34" s="106"/>
      <c r="AJ34" s="58"/>
      <c r="AK34" s="115">
        <f>AE33+AE34</f>
        <v>0</v>
      </c>
      <c r="AL34" s="116"/>
      <c r="AM34" s="116"/>
      <c r="AN34" s="117"/>
      <c r="AP34" s="50"/>
    </row>
    <row r="35" spans="1:42" ht="12" customHeight="1" x14ac:dyDescent="0.15">
      <c r="A35" s="244"/>
      <c r="B35" s="165"/>
      <c r="C35" s="166"/>
      <c r="D35" s="166"/>
      <c r="E35" s="166"/>
      <c r="F35" s="166"/>
      <c r="G35" s="167"/>
      <c r="H35" s="145"/>
      <c r="I35" s="173"/>
      <c r="J35" s="174"/>
      <c r="K35" s="175"/>
      <c r="L35" s="244"/>
      <c r="M35" s="244"/>
      <c r="N35" s="154"/>
      <c r="O35" s="155"/>
      <c r="P35" s="156"/>
      <c r="Q35" s="242"/>
      <c r="R35" s="242"/>
      <c r="S35" s="169"/>
      <c r="T35" s="173"/>
      <c r="U35" s="174"/>
      <c r="V35" s="175"/>
      <c r="X35" s="28"/>
      <c r="Y35" s="29"/>
      <c r="Z35" s="37"/>
      <c r="AA35" s="240" t="s">
        <v>56</v>
      </c>
      <c r="AB35" s="29"/>
      <c r="AC35" s="29"/>
      <c r="AD35" s="30"/>
      <c r="AE35" s="219">
        <f>AE29+AE31+AE33</f>
        <v>0</v>
      </c>
      <c r="AF35" s="219"/>
      <c r="AG35" s="219"/>
      <c r="AH35" s="213"/>
      <c r="AI35" s="214"/>
      <c r="AJ35" s="215"/>
      <c r="AK35" s="98"/>
      <c r="AL35" s="99"/>
      <c r="AM35" s="99"/>
      <c r="AN35" s="100"/>
    </row>
    <row r="36" spans="1:42" ht="12" customHeight="1" x14ac:dyDescent="0.15">
      <c r="A36" s="244"/>
      <c r="B36" s="243" t="s">
        <v>30</v>
      </c>
      <c r="C36" s="162" t="s">
        <v>83</v>
      </c>
      <c r="D36" s="163"/>
      <c r="E36" s="163"/>
      <c r="F36" s="163"/>
      <c r="G36" s="164"/>
      <c r="H36" s="142" t="s">
        <v>84</v>
      </c>
      <c r="I36" s="170">
        <v>72150</v>
      </c>
      <c r="J36" s="171"/>
      <c r="K36" s="172"/>
      <c r="L36" s="244"/>
      <c r="M36" s="244"/>
      <c r="N36" s="154"/>
      <c r="O36" s="155"/>
      <c r="P36" s="156"/>
      <c r="Q36" s="242" t="s">
        <v>52</v>
      </c>
      <c r="R36" s="242"/>
      <c r="S36" s="168" t="s">
        <v>85</v>
      </c>
      <c r="T36" s="170">
        <v>306000</v>
      </c>
      <c r="U36" s="171"/>
      <c r="V36" s="172"/>
      <c r="X36" s="31"/>
      <c r="Y36" s="32"/>
      <c r="Z36" s="38"/>
      <c r="AA36" s="241"/>
      <c r="AB36" s="32"/>
      <c r="AC36" s="32"/>
      <c r="AD36" s="33"/>
      <c r="AE36" s="211">
        <f>AE30+AE32+AE34</f>
        <v>0</v>
      </c>
      <c r="AF36" s="212"/>
      <c r="AG36" s="212"/>
      <c r="AH36" s="216"/>
      <c r="AI36" s="217"/>
      <c r="AJ36" s="218"/>
      <c r="AK36" s="115">
        <f>AK30+AK32+AK34</f>
        <v>0</v>
      </c>
      <c r="AL36" s="116"/>
      <c r="AM36" s="116"/>
      <c r="AN36" s="117"/>
    </row>
    <row r="37" spans="1:42" ht="12" customHeight="1" x14ac:dyDescent="0.15">
      <c r="A37" s="244"/>
      <c r="B37" s="244"/>
      <c r="C37" s="165"/>
      <c r="D37" s="166"/>
      <c r="E37" s="166"/>
      <c r="F37" s="166"/>
      <c r="G37" s="167"/>
      <c r="H37" s="145"/>
      <c r="I37" s="173"/>
      <c r="J37" s="174"/>
      <c r="K37" s="175"/>
      <c r="L37" s="244"/>
      <c r="M37" s="244"/>
      <c r="N37" s="269"/>
      <c r="O37" s="270"/>
      <c r="P37" s="271"/>
      <c r="Q37" s="242"/>
      <c r="R37" s="242"/>
      <c r="S37" s="169"/>
      <c r="T37" s="173"/>
      <c r="U37" s="174"/>
      <c r="V37" s="175"/>
    </row>
    <row r="38" spans="1:42" ht="12" customHeight="1" x14ac:dyDescent="0.15">
      <c r="A38" s="244"/>
      <c r="B38" s="244"/>
      <c r="C38" s="162" t="s">
        <v>86</v>
      </c>
      <c r="D38" s="163"/>
      <c r="E38" s="163"/>
      <c r="F38" s="163"/>
      <c r="G38" s="164"/>
      <c r="H38" s="142" t="s">
        <v>87</v>
      </c>
      <c r="I38" s="170">
        <v>84000</v>
      </c>
      <c r="J38" s="171"/>
      <c r="K38" s="172"/>
      <c r="L38" s="244"/>
      <c r="M38" s="244"/>
      <c r="N38" s="256" t="s">
        <v>88</v>
      </c>
      <c r="O38" s="257"/>
      <c r="P38" s="257"/>
      <c r="Q38" s="257"/>
      <c r="R38" s="258"/>
      <c r="S38" s="187" t="s">
        <v>89</v>
      </c>
      <c r="T38" s="170">
        <v>100000</v>
      </c>
      <c r="U38" s="171"/>
      <c r="V38" s="172"/>
    </row>
    <row r="39" spans="1:42" ht="12" customHeight="1" x14ac:dyDescent="0.15">
      <c r="A39" s="244"/>
      <c r="B39" s="244"/>
      <c r="C39" s="165"/>
      <c r="D39" s="166"/>
      <c r="E39" s="166"/>
      <c r="F39" s="166"/>
      <c r="G39" s="167"/>
      <c r="H39" s="145"/>
      <c r="I39" s="173"/>
      <c r="J39" s="174"/>
      <c r="K39" s="175"/>
      <c r="L39" s="244"/>
      <c r="M39" s="244"/>
      <c r="N39" s="259"/>
      <c r="O39" s="260"/>
      <c r="P39" s="260"/>
      <c r="Q39" s="260"/>
      <c r="R39" s="261"/>
      <c r="S39" s="187"/>
      <c r="T39" s="173"/>
      <c r="U39" s="174"/>
      <c r="V39" s="175"/>
      <c r="X39" s="1" t="s">
        <v>115</v>
      </c>
      <c r="AH39" s="5"/>
      <c r="AI39" s="34"/>
      <c r="AJ39" s="6"/>
      <c r="AK39" s="4"/>
      <c r="AL39" s="35"/>
      <c r="AM39" s="35"/>
      <c r="AN39" s="35"/>
    </row>
    <row r="40" spans="1:42" ht="12" customHeight="1" x14ac:dyDescent="0.15">
      <c r="A40" s="244"/>
      <c r="B40" s="244"/>
      <c r="C40" s="162" t="s">
        <v>90</v>
      </c>
      <c r="D40" s="163"/>
      <c r="E40" s="163"/>
      <c r="F40" s="163"/>
      <c r="G40" s="164"/>
      <c r="H40" s="142" t="s">
        <v>91</v>
      </c>
      <c r="I40" s="170">
        <v>429000</v>
      </c>
      <c r="J40" s="171"/>
      <c r="K40" s="172"/>
      <c r="L40" s="244"/>
      <c r="M40" s="244"/>
      <c r="N40" s="141" t="s">
        <v>42</v>
      </c>
      <c r="O40" s="142"/>
      <c r="P40" s="142"/>
      <c r="Q40" s="142"/>
      <c r="R40" s="143"/>
      <c r="S40" s="187" t="s">
        <v>92</v>
      </c>
      <c r="T40" s="227">
        <f>SUM(I36:K51,T12:V35)-T36-T38</f>
        <v>3661491</v>
      </c>
      <c r="U40" s="228"/>
      <c r="V40" s="229"/>
      <c r="X40" s="141" t="s">
        <v>6</v>
      </c>
      <c r="Y40" s="142"/>
      <c r="Z40" s="142"/>
      <c r="AA40" s="142"/>
      <c r="AB40" s="24"/>
      <c r="AC40" s="24"/>
      <c r="AD40" s="25"/>
      <c r="AE40" s="187" t="s">
        <v>119</v>
      </c>
      <c r="AF40" s="187"/>
      <c r="AG40" s="187"/>
      <c r="AH40" s="141" t="s">
        <v>120</v>
      </c>
      <c r="AI40" s="142"/>
      <c r="AJ40" s="143"/>
      <c r="AK40" s="4"/>
      <c r="AL40" s="35"/>
      <c r="AM40" s="35"/>
      <c r="AN40" s="35"/>
    </row>
    <row r="41" spans="1:42" ht="12" customHeight="1" x14ac:dyDescent="0.15">
      <c r="A41" s="244"/>
      <c r="B41" s="244"/>
      <c r="C41" s="165"/>
      <c r="D41" s="166"/>
      <c r="E41" s="166"/>
      <c r="F41" s="166"/>
      <c r="G41" s="167"/>
      <c r="H41" s="145"/>
      <c r="I41" s="173"/>
      <c r="J41" s="174"/>
      <c r="K41" s="175"/>
      <c r="L41" s="244"/>
      <c r="M41" s="246"/>
      <c r="N41" s="262" t="s">
        <v>93</v>
      </c>
      <c r="O41" s="263"/>
      <c r="P41" s="263"/>
      <c r="Q41" s="263"/>
      <c r="R41" s="264"/>
      <c r="S41" s="187"/>
      <c r="T41" s="230"/>
      <c r="U41" s="231"/>
      <c r="V41" s="232"/>
      <c r="X41" s="184"/>
      <c r="Y41" s="185"/>
      <c r="Z41" s="185"/>
      <c r="AA41" s="185"/>
      <c r="AB41" s="20"/>
      <c r="AC41" s="20" t="s">
        <v>174</v>
      </c>
      <c r="AD41" s="21"/>
      <c r="AE41" s="187"/>
      <c r="AF41" s="187"/>
      <c r="AG41" s="187"/>
      <c r="AH41" s="184"/>
      <c r="AI41" s="185"/>
      <c r="AJ41" s="186"/>
      <c r="AK41" s="4"/>
      <c r="AL41" s="35"/>
      <c r="AM41" s="35"/>
      <c r="AN41" s="35"/>
    </row>
    <row r="42" spans="1:42" ht="12" customHeight="1" x14ac:dyDescent="0.15">
      <c r="A42" s="244"/>
      <c r="B42" s="244"/>
      <c r="C42" s="162" t="s">
        <v>94</v>
      </c>
      <c r="D42" s="163"/>
      <c r="E42" s="163"/>
      <c r="F42" s="163"/>
      <c r="G42" s="164"/>
      <c r="H42" s="142" t="s">
        <v>95</v>
      </c>
      <c r="I42" s="170">
        <v>538000</v>
      </c>
      <c r="J42" s="171"/>
      <c r="K42" s="172"/>
      <c r="L42" s="244"/>
      <c r="M42" s="141" t="s">
        <v>96</v>
      </c>
      <c r="N42" s="142"/>
      <c r="O42" s="142"/>
      <c r="P42" s="142"/>
      <c r="Q42" s="142"/>
      <c r="R42" s="143"/>
      <c r="S42" s="187" t="s">
        <v>97</v>
      </c>
      <c r="T42" s="227">
        <f>SUM(I26:K35,T40)</f>
        <v>4648337</v>
      </c>
      <c r="U42" s="228"/>
      <c r="V42" s="229"/>
      <c r="X42" s="188" t="s">
        <v>223</v>
      </c>
      <c r="Y42" s="189"/>
      <c r="Z42" s="189"/>
      <c r="AA42" s="189"/>
      <c r="AB42" s="189"/>
      <c r="AC42" s="24"/>
      <c r="AD42" s="25"/>
      <c r="AE42" s="202" t="s">
        <v>176</v>
      </c>
      <c r="AF42" s="202"/>
      <c r="AG42" s="202"/>
      <c r="AH42" s="207">
        <v>8</v>
      </c>
      <c r="AI42" s="208"/>
      <c r="AJ42" s="25"/>
      <c r="AK42" s="4"/>
      <c r="AL42" s="35"/>
      <c r="AM42" s="35"/>
      <c r="AN42" s="35"/>
    </row>
    <row r="43" spans="1:42" ht="12" customHeight="1" x14ac:dyDescent="0.15">
      <c r="A43" s="244"/>
      <c r="B43" s="244"/>
      <c r="C43" s="165"/>
      <c r="D43" s="166"/>
      <c r="E43" s="166"/>
      <c r="F43" s="166"/>
      <c r="G43" s="167"/>
      <c r="H43" s="145"/>
      <c r="I43" s="173"/>
      <c r="J43" s="174"/>
      <c r="K43" s="175"/>
      <c r="L43" s="246"/>
      <c r="M43" s="236" t="s">
        <v>98</v>
      </c>
      <c r="N43" s="237"/>
      <c r="O43" s="237"/>
      <c r="P43" s="237"/>
      <c r="Q43" s="237"/>
      <c r="R43" s="238"/>
      <c r="S43" s="187"/>
      <c r="T43" s="230"/>
      <c r="U43" s="231"/>
      <c r="V43" s="232"/>
      <c r="X43" s="205"/>
      <c r="Y43" s="206"/>
      <c r="Z43" s="206"/>
      <c r="AA43" s="206"/>
      <c r="AB43" s="206"/>
      <c r="AC43" s="203">
        <v>48</v>
      </c>
      <c r="AD43" s="204"/>
      <c r="AE43" s="202"/>
      <c r="AF43" s="202"/>
      <c r="AG43" s="202"/>
      <c r="AH43" s="209"/>
      <c r="AI43" s="210"/>
      <c r="AJ43" s="21" t="s">
        <v>15</v>
      </c>
      <c r="AK43" s="4"/>
      <c r="AL43" s="7"/>
      <c r="AM43" s="7"/>
      <c r="AN43" s="7"/>
    </row>
    <row r="44" spans="1:42" ht="12" customHeight="1" x14ac:dyDescent="0.15">
      <c r="A44" s="244"/>
      <c r="B44" s="244"/>
      <c r="C44" s="162" t="s">
        <v>99</v>
      </c>
      <c r="D44" s="163"/>
      <c r="E44" s="163"/>
      <c r="F44" s="163"/>
      <c r="G44" s="164"/>
      <c r="H44" s="142" t="s">
        <v>100</v>
      </c>
      <c r="I44" s="170">
        <v>375000</v>
      </c>
      <c r="J44" s="171"/>
      <c r="K44" s="172"/>
      <c r="L44" s="253" t="s">
        <v>101</v>
      </c>
      <c r="M44" s="254"/>
      <c r="N44" s="254"/>
      <c r="O44" s="254"/>
      <c r="P44" s="254"/>
      <c r="Q44" s="254"/>
      <c r="R44" s="255"/>
      <c r="S44" s="187" t="s">
        <v>102</v>
      </c>
      <c r="T44" s="227">
        <f>I24-T42</f>
        <v>4629963</v>
      </c>
      <c r="U44" s="228"/>
      <c r="V44" s="229"/>
      <c r="X44" s="188" t="s">
        <v>224</v>
      </c>
      <c r="Y44" s="189"/>
      <c r="Z44" s="189"/>
      <c r="AA44" s="189"/>
      <c r="AB44" s="189"/>
      <c r="AC44" s="24"/>
      <c r="AD44" s="25"/>
      <c r="AE44" s="202"/>
      <c r="AF44" s="202"/>
      <c r="AG44" s="202"/>
      <c r="AH44" s="207">
        <v>2</v>
      </c>
      <c r="AI44" s="208"/>
      <c r="AJ44" s="25"/>
      <c r="AK44" s="4"/>
      <c r="AL44" s="7"/>
      <c r="AM44" s="7"/>
      <c r="AN44" s="7"/>
    </row>
    <row r="45" spans="1:42" ht="12" customHeight="1" x14ac:dyDescent="0.15">
      <c r="A45" s="244"/>
      <c r="B45" s="244"/>
      <c r="C45" s="165"/>
      <c r="D45" s="166"/>
      <c r="E45" s="166"/>
      <c r="F45" s="166"/>
      <c r="G45" s="167"/>
      <c r="H45" s="145"/>
      <c r="I45" s="173"/>
      <c r="J45" s="174"/>
      <c r="K45" s="175"/>
      <c r="L45" s="247" t="s">
        <v>103</v>
      </c>
      <c r="M45" s="248"/>
      <c r="N45" s="248"/>
      <c r="O45" s="248"/>
      <c r="P45" s="248"/>
      <c r="Q45" s="248"/>
      <c r="R45" s="249"/>
      <c r="S45" s="187"/>
      <c r="T45" s="230"/>
      <c r="U45" s="231"/>
      <c r="V45" s="232"/>
      <c r="X45" s="190"/>
      <c r="Y45" s="191"/>
      <c r="Z45" s="191"/>
      <c r="AA45" s="191"/>
      <c r="AB45" s="191"/>
      <c r="AC45" s="203">
        <v>21</v>
      </c>
      <c r="AD45" s="204"/>
      <c r="AE45" s="202"/>
      <c r="AF45" s="202"/>
      <c r="AG45" s="202"/>
      <c r="AH45" s="209"/>
      <c r="AI45" s="210"/>
      <c r="AJ45" s="21" t="s">
        <v>15</v>
      </c>
      <c r="AK45" s="4"/>
      <c r="AL45" s="7"/>
      <c r="AM45" s="7"/>
      <c r="AN45" s="7"/>
    </row>
    <row r="46" spans="1:42" ht="12" customHeight="1" x14ac:dyDescent="0.15">
      <c r="A46" s="244"/>
      <c r="B46" s="244"/>
      <c r="C46" s="162" t="s">
        <v>104</v>
      </c>
      <c r="D46" s="163"/>
      <c r="E46" s="163"/>
      <c r="F46" s="163"/>
      <c r="G46" s="164"/>
      <c r="H46" s="142" t="s">
        <v>105</v>
      </c>
      <c r="I46" s="170">
        <v>286000</v>
      </c>
      <c r="J46" s="171"/>
      <c r="K46" s="172"/>
      <c r="L46" s="242" t="s">
        <v>106</v>
      </c>
      <c r="M46" s="242"/>
      <c r="N46" s="242"/>
      <c r="O46" s="242"/>
      <c r="P46" s="242"/>
      <c r="Q46" s="242"/>
      <c r="R46" s="242"/>
      <c r="S46" s="187" t="s">
        <v>107</v>
      </c>
      <c r="T46" s="170">
        <v>1360000</v>
      </c>
      <c r="U46" s="171"/>
      <c r="V46" s="172"/>
      <c r="X46" s="188"/>
      <c r="Y46" s="189"/>
      <c r="Z46" s="189"/>
      <c r="AA46" s="189"/>
      <c r="AB46" s="189"/>
      <c r="AC46" s="24"/>
      <c r="AD46" s="25"/>
      <c r="AE46" s="220"/>
      <c r="AF46" s="202"/>
      <c r="AG46" s="202"/>
      <c r="AH46" s="207">
        <v>3</v>
      </c>
      <c r="AI46" s="208"/>
      <c r="AJ46" s="25"/>
      <c r="AK46" s="4"/>
      <c r="AL46" s="7"/>
      <c r="AM46" s="7"/>
      <c r="AN46" s="7"/>
    </row>
    <row r="47" spans="1:42" ht="12" customHeight="1" x14ac:dyDescent="0.15">
      <c r="A47" s="244"/>
      <c r="B47" s="244"/>
      <c r="C47" s="250"/>
      <c r="D47" s="251"/>
      <c r="E47" s="251"/>
      <c r="F47" s="251"/>
      <c r="G47" s="252"/>
      <c r="H47" s="145"/>
      <c r="I47" s="173"/>
      <c r="J47" s="174"/>
      <c r="K47" s="175"/>
      <c r="L47" s="242"/>
      <c r="M47" s="242"/>
      <c r="N47" s="242"/>
      <c r="O47" s="242"/>
      <c r="P47" s="242"/>
      <c r="Q47" s="242"/>
      <c r="R47" s="242"/>
      <c r="S47" s="187"/>
      <c r="T47" s="173"/>
      <c r="U47" s="174"/>
      <c r="V47" s="175"/>
      <c r="X47" s="205"/>
      <c r="Y47" s="206"/>
      <c r="Z47" s="206"/>
      <c r="AA47" s="206"/>
      <c r="AB47" s="206"/>
      <c r="AC47" s="203"/>
      <c r="AD47" s="204"/>
      <c r="AE47" s="220"/>
      <c r="AF47" s="202"/>
      <c r="AG47" s="202"/>
      <c r="AH47" s="209"/>
      <c r="AI47" s="210"/>
      <c r="AJ47" s="21" t="s">
        <v>15</v>
      </c>
      <c r="AK47" s="4"/>
      <c r="AL47" s="7"/>
      <c r="AM47" s="7"/>
      <c r="AN47" s="7"/>
    </row>
    <row r="48" spans="1:42" ht="12" customHeight="1" x14ac:dyDescent="0.15">
      <c r="A48" s="244"/>
      <c r="B48" s="245"/>
      <c r="C48" s="162" t="s">
        <v>108</v>
      </c>
      <c r="D48" s="163"/>
      <c r="E48" s="163"/>
      <c r="F48" s="163" t="s">
        <v>109</v>
      </c>
      <c r="G48" s="164"/>
      <c r="H48" s="142" t="s">
        <v>110</v>
      </c>
      <c r="I48" s="170">
        <v>347500</v>
      </c>
      <c r="J48" s="171"/>
      <c r="K48" s="172"/>
      <c r="L48" s="253" t="s">
        <v>111</v>
      </c>
      <c r="M48" s="254"/>
      <c r="N48" s="254"/>
      <c r="O48" s="254"/>
      <c r="P48" s="254"/>
      <c r="Q48" s="254"/>
      <c r="R48" s="255"/>
      <c r="S48" s="187" t="s">
        <v>112</v>
      </c>
      <c r="T48" s="227">
        <f>T44-T46</f>
        <v>3269963</v>
      </c>
      <c r="U48" s="228"/>
      <c r="V48" s="229"/>
      <c r="X48" s="188"/>
      <c r="Y48" s="189"/>
      <c r="Z48" s="189"/>
      <c r="AA48" s="189"/>
      <c r="AB48" s="189"/>
      <c r="AC48" s="24"/>
      <c r="AD48" s="25"/>
      <c r="AE48" s="202"/>
      <c r="AF48" s="202"/>
      <c r="AG48" s="202"/>
      <c r="AH48" s="207">
        <v>5</v>
      </c>
      <c r="AI48" s="208"/>
      <c r="AJ48" s="25"/>
      <c r="AK48" s="4"/>
      <c r="AL48" s="7"/>
      <c r="AM48" s="7"/>
      <c r="AN48" s="7"/>
    </row>
    <row r="49" spans="1:40" ht="12" customHeight="1" x14ac:dyDescent="0.15">
      <c r="A49" s="244"/>
      <c r="B49" s="245"/>
      <c r="C49" s="165" t="s">
        <v>113</v>
      </c>
      <c r="D49" s="166"/>
      <c r="E49" s="166"/>
      <c r="F49" s="166"/>
      <c r="G49" s="167"/>
      <c r="H49" s="145"/>
      <c r="I49" s="173"/>
      <c r="J49" s="174"/>
      <c r="K49" s="175"/>
      <c r="L49" s="247" t="s">
        <v>114</v>
      </c>
      <c r="M49" s="248"/>
      <c r="N49" s="248"/>
      <c r="O49" s="248"/>
      <c r="P49" s="248"/>
      <c r="Q49" s="248"/>
      <c r="R49" s="249"/>
      <c r="S49" s="187"/>
      <c r="T49" s="230"/>
      <c r="U49" s="231"/>
      <c r="V49" s="232"/>
      <c r="X49" s="205"/>
      <c r="Y49" s="206"/>
      <c r="Z49" s="206"/>
      <c r="AA49" s="206"/>
      <c r="AB49" s="206"/>
      <c r="AC49" s="203"/>
      <c r="AD49" s="204"/>
      <c r="AE49" s="202"/>
      <c r="AF49" s="202"/>
      <c r="AG49" s="202"/>
      <c r="AH49" s="209"/>
      <c r="AI49" s="210"/>
      <c r="AJ49" s="21" t="s">
        <v>15</v>
      </c>
      <c r="AK49" s="4"/>
      <c r="AL49" s="8"/>
      <c r="AM49" s="9"/>
      <c r="AN49" s="9"/>
    </row>
    <row r="50" spans="1:40" ht="12" customHeight="1" x14ac:dyDescent="0.15">
      <c r="A50" s="244"/>
      <c r="B50" s="244"/>
      <c r="C50" s="162" t="s">
        <v>116</v>
      </c>
      <c r="D50" s="163"/>
      <c r="E50" s="163"/>
      <c r="F50" s="163"/>
      <c r="G50" s="164"/>
      <c r="H50" s="168" t="s">
        <v>117</v>
      </c>
      <c r="I50" s="170">
        <v>587000</v>
      </c>
      <c r="J50" s="171"/>
      <c r="K50" s="172"/>
      <c r="L50" s="176" t="s">
        <v>118</v>
      </c>
      <c r="M50" s="177"/>
      <c r="N50" s="177"/>
      <c r="O50" s="177"/>
      <c r="P50" s="177"/>
      <c r="Q50" s="177"/>
      <c r="R50" s="177"/>
      <c r="S50" s="177"/>
      <c r="T50" s="221">
        <v>0</v>
      </c>
      <c r="U50" s="222"/>
      <c r="V50" s="223"/>
      <c r="X50" s="196"/>
      <c r="Y50" s="197"/>
      <c r="Z50" s="197"/>
      <c r="AA50" s="197"/>
      <c r="AB50" s="197"/>
      <c r="AC50" s="197"/>
      <c r="AD50" s="198"/>
      <c r="AE50" s="178" t="s">
        <v>175</v>
      </c>
      <c r="AF50" s="179"/>
      <c r="AG50" s="180"/>
      <c r="AH50" s="192">
        <f>AH42+AH44+AH46+AH48</f>
        <v>18</v>
      </c>
      <c r="AI50" s="193"/>
      <c r="AJ50" s="25"/>
    </row>
    <row r="51" spans="1:40" ht="12" customHeight="1" x14ac:dyDescent="0.15">
      <c r="A51" s="246"/>
      <c r="B51" s="246"/>
      <c r="C51" s="165"/>
      <c r="D51" s="166"/>
      <c r="E51" s="166"/>
      <c r="F51" s="166"/>
      <c r="G51" s="167"/>
      <c r="H51" s="169"/>
      <c r="I51" s="173"/>
      <c r="J51" s="174"/>
      <c r="K51" s="175"/>
      <c r="L51" s="177"/>
      <c r="M51" s="177"/>
      <c r="N51" s="177"/>
      <c r="O51" s="177"/>
      <c r="P51" s="177"/>
      <c r="Q51" s="177"/>
      <c r="R51" s="177"/>
      <c r="S51" s="177"/>
      <c r="T51" s="224"/>
      <c r="U51" s="225"/>
      <c r="V51" s="226"/>
      <c r="X51" s="199"/>
      <c r="Y51" s="200"/>
      <c r="Z51" s="200"/>
      <c r="AA51" s="200"/>
      <c r="AB51" s="200"/>
      <c r="AC51" s="200"/>
      <c r="AD51" s="201"/>
      <c r="AE51" s="181"/>
      <c r="AF51" s="182"/>
      <c r="AG51" s="183"/>
      <c r="AH51" s="194"/>
      <c r="AI51" s="195"/>
      <c r="AJ51" s="21"/>
    </row>
  </sheetData>
  <mergeCells count="259">
    <mergeCell ref="X18:AB18"/>
    <mergeCell ref="AE32:AG32"/>
    <mergeCell ref="AH34:AI34"/>
    <mergeCell ref="AH30:AI30"/>
    <mergeCell ref="AH22:AJ24"/>
    <mergeCell ref="AE22:AG22"/>
    <mergeCell ref="X21:AB21"/>
    <mergeCell ref="X29:AD29"/>
    <mergeCell ref="AC16:AD18"/>
    <mergeCell ref="X34:AD34"/>
    <mergeCell ref="X32:AD32"/>
    <mergeCell ref="X33:AD33"/>
    <mergeCell ref="AC19:AD21"/>
    <mergeCell ref="X27:AD28"/>
    <mergeCell ref="X19:AB19"/>
    <mergeCell ref="X30:AD30"/>
    <mergeCell ref="X31:AD31"/>
    <mergeCell ref="AE29:AG29"/>
    <mergeCell ref="AE30:AG30"/>
    <mergeCell ref="AH20:AJ20"/>
    <mergeCell ref="AH17:AJ17"/>
    <mergeCell ref="AH18:AJ18"/>
    <mergeCell ref="X16:AB16"/>
    <mergeCell ref="L1:M1"/>
    <mergeCell ref="N1:O1"/>
    <mergeCell ref="N2:O4"/>
    <mergeCell ref="P2:X4"/>
    <mergeCell ref="Y2:Z3"/>
    <mergeCell ref="AC22:AD24"/>
    <mergeCell ref="AA2:AG3"/>
    <mergeCell ref="X6:X7"/>
    <mergeCell ref="Y6:Z7"/>
    <mergeCell ref="Y4:Z5"/>
    <mergeCell ref="N5:O5"/>
    <mergeCell ref="P5:W5"/>
    <mergeCell ref="N6:O7"/>
    <mergeCell ref="P6:W7"/>
    <mergeCell ref="T12:V13"/>
    <mergeCell ref="N12:R13"/>
    <mergeCell ref="S12:S13"/>
    <mergeCell ref="AC13:AD15"/>
    <mergeCell ref="X13:AB13"/>
    <mergeCell ref="X20:AB20"/>
    <mergeCell ref="AE20:AG20"/>
    <mergeCell ref="AE17:AG17"/>
    <mergeCell ref="AE18:AG18"/>
    <mergeCell ref="X17:AB17"/>
    <mergeCell ref="AH2:AH7"/>
    <mergeCell ref="AI2:AJ3"/>
    <mergeCell ref="AK2:AN3"/>
    <mergeCell ref="AA4:AG5"/>
    <mergeCell ref="AI4:AJ5"/>
    <mergeCell ref="AK4:AN5"/>
    <mergeCell ref="AA6:AG7"/>
    <mergeCell ref="AI6:AJ7"/>
    <mergeCell ref="AK6:AN7"/>
    <mergeCell ref="A9:B9"/>
    <mergeCell ref="AH9:AI9"/>
    <mergeCell ref="AJ9:AN9"/>
    <mergeCell ref="A11:H11"/>
    <mergeCell ref="I11:K11"/>
    <mergeCell ref="L11:S11"/>
    <mergeCell ref="T11:V11"/>
    <mergeCell ref="AE11:AG11"/>
    <mergeCell ref="AH11:AJ12"/>
    <mergeCell ref="A12:A25"/>
    <mergeCell ref="B12:G13"/>
    <mergeCell ref="H12:H13"/>
    <mergeCell ref="I12:K13"/>
    <mergeCell ref="B15:E15"/>
    <mergeCell ref="B20:E23"/>
    <mergeCell ref="F20:G21"/>
    <mergeCell ref="H20:H21"/>
    <mergeCell ref="I16:K17"/>
    <mergeCell ref="B18:G18"/>
    <mergeCell ref="H18:H19"/>
    <mergeCell ref="T16:V17"/>
    <mergeCell ref="B14:E14"/>
    <mergeCell ref="F14:G15"/>
    <mergeCell ref="H14:H15"/>
    <mergeCell ref="I14:K15"/>
    <mergeCell ref="N14:R15"/>
    <mergeCell ref="S14:S15"/>
    <mergeCell ref="T14:V15"/>
    <mergeCell ref="S16:S17"/>
    <mergeCell ref="I18:K19"/>
    <mergeCell ref="N18:R19"/>
    <mergeCell ref="S18:S19"/>
    <mergeCell ref="L12:L43"/>
    <mergeCell ref="M12:M41"/>
    <mergeCell ref="S28:S29"/>
    <mergeCell ref="T28:V29"/>
    <mergeCell ref="N30:R31"/>
    <mergeCell ref="B16:G17"/>
    <mergeCell ref="H16:H17"/>
    <mergeCell ref="N16:R17"/>
    <mergeCell ref="I20:K21"/>
    <mergeCell ref="N20:R21"/>
    <mergeCell ref="T18:V19"/>
    <mergeCell ref="B19:G19"/>
    <mergeCell ref="T22:V23"/>
    <mergeCell ref="S20:S21"/>
    <mergeCell ref="T20:V21"/>
    <mergeCell ref="F22:G23"/>
    <mergeCell ref="H22:H23"/>
    <mergeCell ref="I22:K23"/>
    <mergeCell ref="N22:R23"/>
    <mergeCell ref="S22:S23"/>
    <mergeCell ref="B24:G24"/>
    <mergeCell ref="H24:H25"/>
    <mergeCell ref="I24:K25"/>
    <mergeCell ref="N24:R25"/>
    <mergeCell ref="S24:S25"/>
    <mergeCell ref="T24:V25"/>
    <mergeCell ref="B25:G25"/>
    <mergeCell ref="A26:A51"/>
    <mergeCell ref="B26:G27"/>
    <mergeCell ref="H26:H27"/>
    <mergeCell ref="I26:K27"/>
    <mergeCell ref="N26:R27"/>
    <mergeCell ref="S26:S27"/>
    <mergeCell ref="B32:G33"/>
    <mergeCell ref="S30:S31"/>
    <mergeCell ref="H34:H35"/>
    <mergeCell ref="I30:K31"/>
    <mergeCell ref="B30:G31"/>
    <mergeCell ref="B34:G35"/>
    <mergeCell ref="T26:V27"/>
    <mergeCell ref="B28:G29"/>
    <mergeCell ref="H28:H29"/>
    <mergeCell ref="I28:K29"/>
    <mergeCell ref="N28:R29"/>
    <mergeCell ref="S48:S49"/>
    <mergeCell ref="T44:V45"/>
    <mergeCell ref="S42:S43"/>
    <mergeCell ref="M43:R43"/>
    <mergeCell ref="H30:H31"/>
    <mergeCell ref="T36:V37"/>
    <mergeCell ref="T34:V35"/>
    <mergeCell ref="H32:H33"/>
    <mergeCell ref="I32:K33"/>
    <mergeCell ref="I34:K35"/>
    <mergeCell ref="N34:P37"/>
    <mergeCell ref="Q34:R35"/>
    <mergeCell ref="T30:V31"/>
    <mergeCell ref="C36:G37"/>
    <mergeCell ref="H36:H37"/>
    <mergeCell ref="I36:K37"/>
    <mergeCell ref="T32:V33"/>
    <mergeCell ref="Q36:R37"/>
    <mergeCell ref="S36:S37"/>
    <mergeCell ref="N32:R33"/>
    <mergeCell ref="S32:S33"/>
    <mergeCell ref="S40:S41"/>
    <mergeCell ref="S34:S35"/>
    <mergeCell ref="S38:S39"/>
    <mergeCell ref="C42:G43"/>
    <mergeCell ref="H42:H43"/>
    <mergeCell ref="H48:H49"/>
    <mergeCell ref="I48:K49"/>
    <mergeCell ref="L48:R48"/>
    <mergeCell ref="N41:R41"/>
    <mergeCell ref="C49:E49"/>
    <mergeCell ref="L49:R49"/>
    <mergeCell ref="C48:E48"/>
    <mergeCell ref="F48:G49"/>
    <mergeCell ref="L46:R47"/>
    <mergeCell ref="S46:S47"/>
    <mergeCell ref="T42:V43"/>
    <mergeCell ref="S44:S45"/>
    <mergeCell ref="N40:R40"/>
    <mergeCell ref="T38:V39"/>
    <mergeCell ref="B36:B51"/>
    <mergeCell ref="I42:K43"/>
    <mergeCell ref="M42:R42"/>
    <mergeCell ref="L45:R45"/>
    <mergeCell ref="C46:G47"/>
    <mergeCell ref="H46:H47"/>
    <mergeCell ref="I46:K47"/>
    <mergeCell ref="C40:G41"/>
    <mergeCell ref="H40:H41"/>
    <mergeCell ref="I40:K41"/>
    <mergeCell ref="C44:G45"/>
    <mergeCell ref="H44:H45"/>
    <mergeCell ref="I44:K45"/>
    <mergeCell ref="L44:R44"/>
    <mergeCell ref="C38:G39"/>
    <mergeCell ref="H38:H39"/>
    <mergeCell ref="I38:K39"/>
    <mergeCell ref="N38:R39"/>
    <mergeCell ref="AE35:AG35"/>
    <mergeCell ref="AE46:AG47"/>
    <mergeCell ref="X48:AB49"/>
    <mergeCell ref="AH48:AI49"/>
    <mergeCell ref="T50:V51"/>
    <mergeCell ref="T48:V49"/>
    <mergeCell ref="AH27:AJ28"/>
    <mergeCell ref="AK30:AN30"/>
    <mergeCell ref="AK32:AN32"/>
    <mergeCell ref="AH32:AI32"/>
    <mergeCell ref="AE33:AG33"/>
    <mergeCell ref="AE42:AG43"/>
    <mergeCell ref="AC43:AD43"/>
    <mergeCell ref="AA35:AA36"/>
    <mergeCell ref="T46:V47"/>
    <mergeCell ref="T40:V41"/>
    <mergeCell ref="C50:G51"/>
    <mergeCell ref="H50:H51"/>
    <mergeCell ref="I50:K51"/>
    <mergeCell ref="L50:S51"/>
    <mergeCell ref="AK36:AN36"/>
    <mergeCell ref="AE50:AG51"/>
    <mergeCell ref="AH40:AJ41"/>
    <mergeCell ref="X40:AA41"/>
    <mergeCell ref="AE40:AG41"/>
    <mergeCell ref="X44:AB45"/>
    <mergeCell ref="AH50:AI51"/>
    <mergeCell ref="X50:AD51"/>
    <mergeCell ref="AE48:AG49"/>
    <mergeCell ref="AE44:AG45"/>
    <mergeCell ref="AC49:AD49"/>
    <mergeCell ref="X46:AB47"/>
    <mergeCell ref="AH46:AI47"/>
    <mergeCell ref="AC47:AD47"/>
    <mergeCell ref="AE36:AG36"/>
    <mergeCell ref="X42:AB43"/>
    <mergeCell ref="AH44:AI45"/>
    <mergeCell ref="AC45:AD45"/>
    <mergeCell ref="AH35:AJ36"/>
    <mergeCell ref="AH42:AI43"/>
    <mergeCell ref="AK11:AN12"/>
    <mergeCell ref="AC12:AD12"/>
    <mergeCell ref="AE12:AG12"/>
    <mergeCell ref="AE13:AG13"/>
    <mergeCell ref="AH13:AJ13"/>
    <mergeCell ref="AK13:AN15"/>
    <mergeCell ref="AH14:AJ14"/>
    <mergeCell ref="AE14:AG14"/>
    <mergeCell ref="X11:AB12"/>
    <mergeCell ref="AE15:AG15"/>
    <mergeCell ref="X14:AB14"/>
    <mergeCell ref="X15:AB15"/>
    <mergeCell ref="AK16:AN18"/>
    <mergeCell ref="AE19:AG19"/>
    <mergeCell ref="AH19:AJ19"/>
    <mergeCell ref="AK19:AN21"/>
    <mergeCell ref="AH16:AJ16"/>
    <mergeCell ref="AE16:AG16"/>
    <mergeCell ref="AH15:AJ15"/>
    <mergeCell ref="AK34:AN34"/>
    <mergeCell ref="AE31:AG31"/>
    <mergeCell ref="AK22:AN24"/>
    <mergeCell ref="AE21:AG21"/>
    <mergeCell ref="AH21:AJ21"/>
    <mergeCell ref="AE24:AG24"/>
    <mergeCell ref="AE23:AG23"/>
    <mergeCell ref="AE27:AG28"/>
    <mergeCell ref="AE34:AG34"/>
    <mergeCell ref="AK27:AN28"/>
  </mergeCells>
  <phoneticPr fontId="1"/>
  <printOptions horizontalCentered="1"/>
  <pageMargins left="0.31496062992125984" right="0.31496062992125984" top="0.55118110236220474" bottom="0.35433070866141736" header="0.31496062992125984" footer="0.31496062992125984"/>
  <pageSetup paperSize="9" scale="92" orientation="landscape" blackAndWhite="1"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8"/>
  <sheetViews>
    <sheetView workbookViewId="0">
      <selection activeCell="AJ13" sqref="AJ13"/>
    </sheetView>
  </sheetViews>
  <sheetFormatPr defaultRowHeight="12" x14ac:dyDescent="0.15"/>
  <cols>
    <col min="1" max="1" width="3.375" style="11" customWidth="1"/>
    <col min="2" max="2" width="9.125" style="11" customWidth="1"/>
    <col min="3" max="3" width="9" style="11"/>
    <col min="4" max="4" width="5.625" style="11" customWidth="1"/>
    <col min="5" max="5" width="5.5" style="11" customWidth="1"/>
    <col min="6" max="6" width="1.75" style="11" customWidth="1"/>
    <col min="7" max="8" width="3.875" style="11" customWidth="1"/>
    <col min="9" max="9" width="1.75" style="11" customWidth="1"/>
    <col min="10" max="10" width="7.25" style="11" customWidth="1"/>
    <col min="11" max="11" width="5.625" style="11" customWidth="1"/>
    <col min="12" max="12" width="2.75" style="11" customWidth="1"/>
    <col min="13" max="13" width="2.875" style="11" customWidth="1"/>
    <col min="14" max="14" width="4.5" style="11" customWidth="1"/>
    <col min="15" max="15" width="5.125" style="11" customWidth="1"/>
    <col min="16" max="16" width="1.625" style="11" customWidth="1"/>
    <col min="17" max="17" width="4.375" style="11" customWidth="1"/>
    <col min="18" max="18" width="2.125" style="11" customWidth="1"/>
    <col min="19" max="19" width="2.875" style="11" customWidth="1"/>
    <col min="20" max="20" width="9" style="11"/>
    <col min="21" max="21" width="8.375" style="11" customWidth="1"/>
    <col min="22" max="22" width="2.5" style="11" customWidth="1"/>
    <col min="23" max="23" width="7" style="11" customWidth="1"/>
    <col min="24" max="24" width="4.125" style="11" customWidth="1"/>
    <col min="25" max="25" width="3.875" style="11" customWidth="1"/>
    <col min="26" max="26" width="3.5" style="11" customWidth="1"/>
    <col min="27" max="27" width="5.125" style="11" customWidth="1"/>
    <col min="28" max="28" width="5.5" style="11" customWidth="1"/>
    <col min="29" max="29" width="3.875" style="11" customWidth="1"/>
    <col min="30" max="30" width="5.25" style="11" customWidth="1"/>
    <col min="31" max="31" width="2.5" style="11" customWidth="1"/>
    <col min="32" max="32" width="3.125" style="11" customWidth="1"/>
    <col min="33" max="33" width="4.375" style="11" customWidth="1"/>
    <col min="34" max="34" width="2.625" style="11" customWidth="1"/>
    <col min="35" max="16384" width="9" style="11"/>
  </cols>
  <sheetData>
    <row r="1" spans="1:36" ht="21" customHeight="1" x14ac:dyDescent="0.15">
      <c r="A1" s="10" t="s">
        <v>121</v>
      </c>
    </row>
    <row r="2" spans="1:36" ht="13.5" customHeight="1" x14ac:dyDescent="0.15">
      <c r="A2" s="344" t="s">
        <v>122</v>
      </c>
      <c r="B2" s="345"/>
      <c r="C2" s="362" t="s">
        <v>184</v>
      </c>
      <c r="D2" s="234" t="s">
        <v>27</v>
      </c>
      <c r="E2" s="234"/>
      <c r="F2" s="344" t="s">
        <v>123</v>
      </c>
      <c r="G2" s="345"/>
      <c r="H2" s="345"/>
      <c r="I2" s="372"/>
      <c r="J2" s="233" t="s">
        <v>124</v>
      </c>
      <c r="K2" s="234"/>
      <c r="L2" s="234"/>
      <c r="M2" s="234"/>
      <c r="N2" s="234"/>
      <c r="O2" s="234"/>
      <c r="P2" s="234"/>
      <c r="Q2" s="234"/>
      <c r="R2" s="374"/>
      <c r="S2" s="380" t="s">
        <v>122</v>
      </c>
      <c r="T2" s="381"/>
      <c r="U2" s="362" t="s">
        <v>187</v>
      </c>
      <c r="V2" s="234" t="s">
        <v>27</v>
      </c>
      <c r="W2" s="234"/>
      <c r="X2" s="344" t="s">
        <v>123</v>
      </c>
      <c r="Y2" s="372"/>
      <c r="Z2" s="234" t="s">
        <v>124</v>
      </c>
      <c r="AA2" s="234"/>
      <c r="AB2" s="234"/>
      <c r="AC2" s="234"/>
      <c r="AD2" s="234"/>
      <c r="AE2" s="234"/>
      <c r="AF2" s="234"/>
      <c r="AG2" s="235"/>
      <c r="AJ2" s="54" t="s">
        <v>202</v>
      </c>
    </row>
    <row r="3" spans="1:36" ht="13.5" customHeight="1" x14ac:dyDescent="0.15">
      <c r="A3" s="346"/>
      <c r="B3" s="347"/>
      <c r="C3" s="363"/>
      <c r="D3" s="290"/>
      <c r="E3" s="290"/>
      <c r="F3" s="346"/>
      <c r="G3" s="347"/>
      <c r="H3" s="347"/>
      <c r="I3" s="373"/>
      <c r="J3" s="379" t="s">
        <v>125</v>
      </c>
      <c r="K3" s="296"/>
      <c r="L3" s="296"/>
      <c r="M3" s="375" t="s">
        <v>126</v>
      </c>
      <c r="N3" s="376"/>
      <c r="O3" s="376"/>
      <c r="P3" s="376"/>
      <c r="Q3" s="376"/>
      <c r="R3" s="377"/>
      <c r="S3" s="382"/>
      <c r="T3" s="383"/>
      <c r="U3" s="363"/>
      <c r="V3" s="290"/>
      <c r="W3" s="290"/>
      <c r="X3" s="346"/>
      <c r="Y3" s="373"/>
      <c r="Z3" s="379" t="s">
        <v>125</v>
      </c>
      <c r="AA3" s="296"/>
      <c r="AB3" s="296"/>
      <c r="AC3" s="296"/>
      <c r="AD3" s="296" t="s">
        <v>126</v>
      </c>
      <c r="AE3" s="296"/>
      <c r="AF3" s="296"/>
      <c r="AG3" s="296"/>
      <c r="AJ3" s="55" t="s">
        <v>203</v>
      </c>
    </row>
    <row r="4" spans="1:36" ht="13.5" customHeight="1" x14ac:dyDescent="0.15">
      <c r="A4" s="348"/>
      <c r="B4" s="349"/>
      <c r="C4" s="364"/>
      <c r="D4" s="237"/>
      <c r="E4" s="237"/>
      <c r="F4" s="346"/>
      <c r="G4" s="347"/>
      <c r="H4" s="347"/>
      <c r="I4" s="373"/>
      <c r="J4" s="48" t="s">
        <v>127</v>
      </c>
      <c r="K4" s="296" t="s">
        <v>33</v>
      </c>
      <c r="L4" s="296"/>
      <c r="M4" s="364" t="s">
        <v>127</v>
      </c>
      <c r="N4" s="364"/>
      <c r="O4" s="236" t="s">
        <v>33</v>
      </c>
      <c r="P4" s="237"/>
      <c r="Q4" s="237"/>
      <c r="R4" s="378"/>
      <c r="S4" s="384"/>
      <c r="T4" s="385"/>
      <c r="U4" s="364"/>
      <c r="V4" s="237"/>
      <c r="W4" s="237"/>
      <c r="X4" s="348"/>
      <c r="Y4" s="390"/>
      <c r="Z4" s="379" t="s">
        <v>127</v>
      </c>
      <c r="AA4" s="296"/>
      <c r="AB4" s="296" t="s">
        <v>33</v>
      </c>
      <c r="AC4" s="296"/>
      <c r="AD4" s="296" t="s">
        <v>127</v>
      </c>
      <c r="AE4" s="296"/>
      <c r="AF4" s="296" t="s">
        <v>33</v>
      </c>
      <c r="AG4" s="296"/>
      <c r="AJ4" s="55" t="s">
        <v>204</v>
      </c>
    </row>
    <row r="5" spans="1:36" ht="18" customHeight="1" x14ac:dyDescent="0.15">
      <c r="A5" s="292" t="s">
        <v>128</v>
      </c>
      <c r="B5" s="80" t="s">
        <v>179</v>
      </c>
      <c r="C5" s="81">
        <v>120</v>
      </c>
      <c r="D5" s="350">
        <v>1380000</v>
      </c>
      <c r="E5" s="351"/>
      <c r="F5" s="352">
        <v>195000</v>
      </c>
      <c r="G5" s="354"/>
      <c r="H5" s="354"/>
      <c r="I5" s="353"/>
      <c r="J5" s="82">
        <v>600</v>
      </c>
      <c r="K5" s="352">
        <v>145000</v>
      </c>
      <c r="L5" s="353"/>
      <c r="M5" s="352">
        <v>680</v>
      </c>
      <c r="N5" s="353"/>
      <c r="O5" s="356">
        <v>164300</v>
      </c>
      <c r="P5" s="357"/>
      <c r="Q5" s="357"/>
      <c r="R5" s="358"/>
      <c r="S5" s="398" t="s">
        <v>129</v>
      </c>
      <c r="T5" s="87" t="s">
        <v>185</v>
      </c>
      <c r="U5" s="81">
        <v>600</v>
      </c>
      <c r="V5" s="386">
        <v>1337000</v>
      </c>
      <c r="W5" s="387"/>
      <c r="X5" s="386">
        <v>6000</v>
      </c>
      <c r="Y5" s="387"/>
      <c r="Z5" s="388"/>
      <c r="AA5" s="389"/>
      <c r="AB5" s="395"/>
      <c r="AC5" s="396"/>
      <c r="AD5" s="395"/>
      <c r="AE5" s="396"/>
      <c r="AF5" s="395"/>
      <c r="AG5" s="396"/>
      <c r="AJ5" s="55" t="s">
        <v>205</v>
      </c>
    </row>
    <row r="6" spans="1:36" ht="18" customHeight="1" x14ac:dyDescent="0.15">
      <c r="A6" s="293"/>
      <c r="B6" s="80"/>
      <c r="C6" s="81"/>
      <c r="D6" s="350"/>
      <c r="E6" s="365"/>
      <c r="F6" s="352">
        <v>0</v>
      </c>
      <c r="G6" s="354"/>
      <c r="H6" s="354"/>
      <c r="I6" s="353"/>
      <c r="J6" s="83"/>
      <c r="K6" s="352"/>
      <c r="L6" s="353"/>
      <c r="M6" s="352"/>
      <c r="N6" s="353"/>
      <c r="O6" s="352"/>
      <c r="P6" s="354"/>
      <c r="Q6" s="354"/>
      <c r="R6" s="355"/>
      <c r="S6" s="399"/>
      <c r="T6" s="87" t="s">
        <v>186</v>
      </c>
      <c r="U6" s="81">
        <v>600</v>
      </c>
      <c r="V6" s="386">
        <v>1408000</v>
      </c>
      <c r="W6" s="387"/>
      <c r="X6" s="386">
        <v>4000</v>
      </c>
      <c r="Y6" s="387"/>
      <c r="Z6" s="388"/>
      <c r="AA6" s="389"/>
      <c r="AB6" s="395"/>
      <c r="AC6" s="396"/>
      <c r="AD6" s="395"/>
      <c r="AE6" s="396"/>
      <c r="AF6" s="395"/>
      <c r="AG6" s="396"/>
      <c r="AJ6" s="56"/>
    </row>
    <row r="7" spans="1:36" ht="18" customHeight="1" x14ac:dyDescent="0.15">
      <c r="A7" s="293"/>
      <c r="B7" s="80" t="s">
        <v>180</v>
      </c>
      <c r="C7" s="81">
        <v>5</v>
      </c>
      <c r="D7" s="350"/>
      <c r="E7" s="365"/>
      <c r="F7" s="352">
        <v>60000</v>
      </c>
      <c r="G7" s="354"/>
      <c r="H7" s="354"/>
      <c r="I7" s="353"/>
      <c r="J7" s="83"/>
      <c r="K7" s="352"/>
      <c r="L7" s="353"/>
      <c r="M7" s="352"/>
      <c r="N7" s="353"/>
      <c r="O7" s="359"/>
      <c r="P7" s="360"/>
      <c r="Q7" s="360"/>
      <c r="R7" s="361"/>
      <c r="S7" s="399"/>
      <c r="T7" s="12" t="s">
        <v>130</v>
      </c>
      <c r="U7" s="42"/>
      <c r="V7" s="391">
        <f>SUM(V5:W6)</f>
        <v>2745000</v>
      </c>
      <c r="W7" s="392"/>
      <c r="X7" s="391">
        <f>SUM(X5:Y6)</f>
        <v>10000</v>
      </c>
      <c r="Y7" s="392"/>
      <c r="Z7" s="393"/>
      <c r="AA7" s="394"/>
      <c r="AB7" s="397">
        <f>SUM(AB5:AC6)</f>
        <v>0</v>
      </c>
      <c r="AC7" s="367"/>
      <c r="AD7" s="393"/>
      <c r="AE7" s="394"/>
      <c r="AF7" s="397">
        <f>SUM(AF5:AG6)</f>
        <v>0</v>
      </c>
      <c r="AG7" s="367"/>
    </row>
    <row r="8" spans="1:36" ht="18" customHeight="1" x14ac:dyDescent="0.15">
      <c r="A8" s="293"/>
      <c r="B8" s="80"/>
      <c r="C8" s="81"/>
      <c r="D8" s="350"/>
      <c r="E8" s="365"/>
      <c r="F8" s="352">
        <v>0</v>
      </c>
      <c r="G8" s="354"/>
      <c r="H8" s="354"/>
      <c r="I8" s="353"/>
      <c r="J8" s="83"/>
      <c r="K8" s="352"/>
      <c r="L8" s="353"/>
      <c r="M8" s="352"/>
      <c r="N8" s="353"/>
      <c r="O8" s="352"/>
      <c r="P8" s="354"/>
      <c r="Q8" s="354"/>
      <c r="R8" s="355"/>
      <c r="S8" s="401" t="s">
        <v>131</v>
      </c>
      <c r="T8" s="402"/>
      <c r="U8" s="42"/>
      <c r="V8" s="391">
        <f>D14+V7</f>
        <v>7832000</v>
      </c>
      <c r="W8" s="392"/>
      <c r="X8" s="391">
        <f>F14+X7</f>
        <v>275000</v>
      </c>
      <c r="Y8" s="392"/>
      <c r="Z8" s="393"/>
      <c r="AA8" s="394"/>
      <c r="AB8" s="369">
        <f>K14+AB7</f>
        <v>145000</v>
      </c>
      <c r="AC8" s="367"/>
      <c r="AD8" s="403"/>
      <c r="AE8" s="404"/>
      <c r="AF8" s="369">
        <f>O14+AF7</f>
        <v>164300</v>
      </c>
      <c r="AG8" s="367"/>
    </row>
    <row r="9" spans="1:36" ht="18" customHeight="1" x14ac:dyDescent="0.15">
      <c r="A9" s="293"/>
      <c r="B9" s="80" t="s">
        <v>181</v>
      </c>
      <c r="C9" s="81">
        <v>40</v>
      </c>
      <c r="D9" s="350">
        <v>1624000</v>
      </c>
      <c r="E9" s="365"/>
      <c r="F9" s="352">
        <v>3000</v>
      </c>
      <c r="G9" s="354"/>
      <c r="H9" s="354"/>
      <c r="I9" s="353"/>
      <c r="J9" s="83"/>
      <c r="K9" s="352"/>
      <c r="L9" s="353"/>
      <c r="M9" s="352"/>
      <c r="N9" s="353"/>
      <c r="O9" s="352"/>
      <c r="P9" s="354"/>
      <c r="Q9" s="354"/>
      <c r="R9" s="355"/>
      <c r="S9" s="400" t="s">
        <v>132</v>
      </c>
      <c r="T9" s="88" t="s">
        <v>190</v>
      </c>
      <c r="U9" s="81">
        <v>25</v>
      </c>
      <c r="V9" s="386">
        <v>1125000</v>
      </c>
      <c r="W9" s="387"/>
      <c r="X9" s="386"/>
      <c r="Y9" s="387"/>
      <c r="Z9" s="408" t="s">
        <v>133</v>
      </c>
      <c r="AA9" s="375" t="s">
        <v>134</v>
      </c>
      <c r="AB9" s="376"/>
      <c r="AC9" s="376"/>
      <c r="AD9" s="376"/>
      <c r="AE9" s="379"/>
      <c r="AF9" s="375" t="s">
        <v>33</v>
      </c>
      <c r="AG9" s="379"/>
    </row>
    <row r="10" spans="1:36" ht="18" customHeight="1" x14ac:dyDescent="0.15">
      <c r="A10" s="293"/>
      <c r="B10" s="80" t="s">
        <v>182</v>
      </c>
      <c r="C10" s="81">
        <v>10</v>
      </c>
      <c r="D10" s="350">
        <v>663000</v>
      </c>
      <c r="E10" s="365"/>
      <c r="F10" s="352">
        <v>2000</v>
      </c>
      <c r="G10" s="354"/>
      <c r="H10" s="354"/>
      <c r="I10" s="353"/>
      <c r="J10" s="83"/>
      <c r="K10" s="352"/>
      <c r="L10" s="353"/>
      <c r="M10" s="352"/>
      <c r="N10" s="353"/>
      <c r="O10" s="352"/>
      <c r="P10" s="354"/>
      <c r="Q10" s="354"/>
      <c r="R10" s="355"/>
      <c r="S10" s="400"/>
      <c r="T10" s="87"/>
      <c r="U10" s="81"/>
      <c r="V10" s="386"/>
      <c r="W10" s="387"/>
      <c r="X10" s="386"/>
      <c r="Y10" s="387"/>
      <c r="Z10" s="409"/>
      <c r="AA10" s="405" t="s">
        <v>188</v>
      </c>
      <c r="AB10" s="406"/>
      <c r="AC10" s="406"/>
      <c r="AD10" s="406"/>
      <c r="AE10" s="407"/>
      <c r="AF10" s="350">
        <v>3000</v>
      </c>
      <c r="AG10" s="365"/>
    </row>
    <row r="11" spans="1:36" ht="18" customHeight="1" x14ac:dyDescent="0.15">
      <c r="A11" s="293"/>
      <c r="B11" s="80"/>
      <c r="C11" s="81"/>
      <c r="D11" s="350"/>
      <c r="E11" s="365"/>
      <c r="F11" s="352">
        <v>0</v>
      </c>
      <c r="G11" s="354"/>
      <c r="H11" s="354"/>
      <c r="I11" s="353"/>
      <c r="J11" s="83"/>
      <c r="K11" s="352"/>
      <c r="L11" s="353"/>
      <c r="M11" s="352"/>
      <c r="N11" s="353"/>
      <c r="O11" s="352"/>
      <c r="P11" s="354"/>
      <c r="Q11" s="354"/>
      <c r="R11" s="355"/>
      <c r="S11" s="400"/>
      <c r="T11" s="87"/>
      <c r="U11" s="81"/>
      <c r="V11" s="386"/>
      <c r="W11" s="387"/>
      <c r="X11" s="386"/>
      <c r="Y11" s="387"/>
      <c r="Z11" s="409"/>
      <c r="AA11" s="405" t="s">
        <v>189</v>
      </c>
      <c r="AB11" s="406"/>
      <c r="AC11" s="406"/>
      <c r="AD11" s="406"/>
      <c r="AE11" s="407"/>
      <c r="AF11" s="350">
        <v>24000</v>
      </c>
      <c r="AG11" s="365"/>
    </row>
    <row r="12" spans="1:36" ht="18" customHeight="1" x14ac:dyDescent="0.15">
      <c r="A12" s="293"/>
      <c r="B12" s="80" t="s">
        <v>183</v>
      </c>
      <c r="C12" s="81">
        <v>40</v>
      </c>
      <c r="D12" s="350">
        <v>1420000</v>
      </c>
      <c r="E12" s="365"/>
      <c r="F12" s="352">
        <v>5000</v>
      </c>
      <c r="G12" s="354"/>
      <c r="H12" s="354"/>
      <c r="I12" s="353"/>
      <c r="J12" s="83"/>
      <c r="K12" s="352"/>
      <c r="L12" s="353"/>
      <c r="M12" s="352"/>
      <c r="N12" s="353"/>
      <c r="O12" s="352"/>
      <c r="P12" s="354"/>
      <c r="Q12" s="354"/>
      <c r="R12" s="355"/>
      <c r="S12" s="400"/>
      <c r="T12" s="87"/>
      <c r="U12" s="81"/>
      <c r="V12" s="386"/>
      <c r="W12" s="387"/>
      <c r="X12" s="386"/>
      <c r="Y12" s="387"/>
      <c r="Z12" s="409"/>
      <c r="AA12" s="405"/>
      <c r="AB12" s="406"/>
      <c r="AC12" s="406"/>
      <c r="AD12" s="406"/>
      <c r="AE12" s="407"/>
      <c r="AF12" s="350">
        <v>0</v>
      </c>
      <c r="AG12" s="365"/>
    </row>
    <row r="13" spans="1:36" ht="18" customHeight="1" x14ac:dyDescent="0.15">
      <c r="A13" s="293"/>
      <c r="B13" s="80"/>
      <c r="C13" s="81"/>
      <c r="D13" s="350"/>
      <c r="E13" s="365"/>
      <c r="F13" s="368"/>
      <c r="G13" s="351"/>
      <c r="H13" s="351"/>
      <c r="I13" s="365"/>
      <c r="J13" s="83"/>
      <c r="K13" s="352"/>
      <c r="L13" s="353"/>
      <c r="M13" s="352"/>
      <c r="N13" s="353"/>
      <c r="O13" s="352"/>
      <c r="P13" s="354"/>
      <c r="Q13" s="354"/>
      <c r="R13" s="355"/>
      <c r="S13" s="400"/>
      <c r="T13" s="12" t="s">
        <v>135</v>
      </c>
      <c r="U13" s="13"/>
      <c r="V13" s="391">
        <f>SUM(V9:W12)</f>
        <v>1125000</v>
      </c>
      <c r="W13" s="392"/>
      <c r="X13" s="391">
        <f>SUM(X9:Y12)</f>
        <v>0</v>
      </c>
      <c r="Y13" s="392"/>
      <c r="Z13" s="409"/>
      <c r="AA13" s="405"/>
      <c r="AB13" s="406"/>
      <c r="AC13" s="406"/>
      <c r="AD13" s="406"/>
      <c r="AE13" s="407"/>
      <c r="AF13" s="350">
        <v>0</v>
      </c>
      <c r="AG13" s="365"/>
    </row>
    <row r="14" spans="1:36" ht="18" customHeight="1" x14ac:dyDescent="0.15">
      <c r="A14" s="294"/>
      <c r="B14" s="43" t="s">
        <v>136</v>
      </c>
      <c r="C14" s="44">
        <f>SUM(C5:C13)</f>
        <v>215</v>
      </c>
      <c r="D14" s="369">
        <f>SUM(D5:E13)</f>
        <v>5087000</v>
      </c>
      <c r="E14" s="367"/>
      <c r="F14" s="369">
        <f>SUM(F5:I13)</f>
        <v>265000</v>
      </c>
      <c r="G14" s="370"/>
      <c r="H14" s="370"/>
      <c r="I14" s="371"/>
      <c r="J14" s="13"/>
      <c r="K14" s="366">
        <f>SUM(K5:L13)</f>
        <v>145000</v>
      </c>
      <c r="L14" s="367"/>
      <c r="M14" s="403"/>
      <c r="N14" s="404"/>
      <c r="O14" s="366">
        <f>SUM(O5:R13)</f>
        <v>164300</v>
      </c>
      <c r="P14" s="430"/>
      <c r="Q14" s="430"/>
      <c r="R14" s="431"/>
      <c r="S14" s="429" t="s">
        <v>137</v>
      </c>
      <c r="T14" s="379"/>
      <c r="U14" s="13"/>
      <c r="V14" s="391">
        <f>V8+V13</f>
        <v>8957000</v>
      </c>
      <c r="W14" s="392"/>
      <c r="X14" s="391">
        <f>X8+X13</f>
        <v>275000</v>
      </c>
      <c r="Y14" s="392"/>
      <c r="Z14" s="410"/>
      <c r="AA14" s="375" t="s">
        <v>138</v>
      </c>
      <c r="AB14" s="376"/>
      <c r="AC14" s="376"/>
      <c r="AD14" s="376"/>
      <c r="AE14" s="379"/>
      <c r="AF14" s="369">
        <f>SUM(AF10:AG13)</f>
        <v>27000</v>
      </c>
      <c r="AG14" s="367"/>
    </row>
    <row r="15" spans="1:36" ht="18" customHeight="1" x14ac:dyDescent="0.15">
      <c r="A15" s="10" t="s">
        <v>139</v>
      </c>
    </row>
    <row r="16" spans="1:36" ht="10.5" customHeight="1" x14ac:dyDescent="0.15">
      <c r="A16" s="295" t="s">
        <v>140</v>
      </c>
      <c r="B16" s="296"/>
      <c r="C16" s="296"/>
      <c r="D16" s="411" t="s">
        <v>141</v>
      </c>
      <c r="E16" s="413" t="s">
        <v>142</v>
      </c>
      <c r="F16" s="47"/>
      <c r="G16" s="16" t="s">
        <v>84</v>
      </c>
      <c r="H16" s="16"/>
      <c r="I16" s="15"/>
      <c r="J16" s="16" t="s">
        <v>87</v>
      </c>
      <c r="K16" s="15"/>
      <c r="L16" s="344" t="s">
        <v>143</v>
      </c>
      <c r="M16" s="234"/>
      <c r="N16" s="362" t="s">
        <v>144</v>
      </c>
      <c r="O16" s="14" t="s">
        <v>145</v>
      </c>
      <c r="P16" s="14"/>
      <c r="Q16" s="16" t="s">
        <v>146</v>
      </c>
      <c r="R16" s="15"/>
      <c r="S16" s="16" t="s">
        <v>100</v>
      </c>
      <c r="T16" s="15"/>
      <c r="U16" s="14" t="s">
        <v>105</v>
      </c>
      <c r="V16" s="15"/>
      <c r="W16" s="14" t="s">
        <v>110</v>
      </c>
      <c r="X16" s="16"/>
      <c r="Y16" s="14" t="s">
        <v>117</v>
      </c>
      <c r="Z16" s="15"/>
      <c r="AA16" s="16" t="s">
        <v>147</v>
      </c>
      <c r="AB16" s="16"/>
      <c r="AC16" s="14" t="s">
        <v>36</v>
      </c>
      <c r="AD16" s="15"/>
      <c r="AE16" s="234" t="s">
        <v>148</v>
      </c>
      <c r="AF16" s="234"/>
      <c r="AG16" s="235"/>
    </row>
    <row r="17" spans="1:36" ht="19.5" customHeight="1" x14ac:dyDescent="0.15">
      <c r="A17" s="296"/>
      <c r="B17" s="296"/>
      <c r="C17" s="296"/>
      <c r="D17" s="412"/>
      <c r="E17" s="375"/>
      <c r="F17" s="45"/>
      <c r="G17" s="290" t="s">
        <v>149</v>
      </c>
      <c r="H17" s="290"/>
      <c r="I17" s="46"/>
      <c r="J17" s="347" t="s">
        <v>150</v>
      </c>
      <c r="K17" s="291"/>
      <c r="L17" s="289"/>
      <c r="M17" s="290"/>
      <c r="N17" s="363"/>
      <c r="O17" s="289" t="s">
        <v>151</v>
      </c>
      <c r="P17" s="418" t="s">
        <v>152</v>
      </c>
      <c r="Q17" s="419"/>
      <c r="R17" s="420"/>
      <c r="S17" s="414" t="s">
        <v>171</v>
      </c>
      <c r="T17" s="415"/>
      <c r="U17" s="346" t="s">
        <v>153</v>
      </c>
      <c r="V17" s="373"/>
      <c r="W17" s="346" t="s">
        <v>196</v>
      </c>
      <c r="X17" s="347"/>
      <c r="Y17" s="346" t="s">
        <v>154</v>
      </c>
      <c r="Z17" s="373"/>
      <c r="AA17" s="419" t="s">
        <v>172</v>
      </c>
      <c r="AB17" s="421"/>
      <c r="AC17" s="418" t="s">
        <v>155</v>
      </c>
      <c r="AD17" s="426"/>
      <c r="AE17" s="290"/>
      <c r="AF17" s="290"/>
      <c r="AG17" s="291"/>
    </row>
    <row r="18" spans="1:36" ht="19.5" customHeight="1" x14ac:dyDescent="0.15">
      <c r="A18" s="296"/>
      <c r="B18" s="296"/>
      <c r="C18" s="296"/>
      <c r="D18" s="412"/>
      <c r="E18" s="375"/>
      <c r="F18" s="45"/>
      <c r="G18" s="290"/>
      <c r="H18" s="290"/>
      <c r="I18" s="46"/>
      <c r="J18" s="237"/>
      <c r="K18" s="238"/>
      <c r="L18" s="236"/>
      <c r="M18" s="237"/>
      <c r="N18" s="364"/>
      <c r="O18" s="236"/>
      <c r="P18" s="418"/>
      <c r="Q18" s="419"/>
      <c r="R18" s="420"/>
      <c r="S18" s="416"/>
      <c r="T18" s="417"/>
      <c r="U18" s="348"/>
      <c r="V18" s="390"/>
      <c r="W18" s="348"/>
      <c r="X18" s="349"/>
      <c r="Y18" s="348"/>
      <c r="Z18" s="390"/>
      <c r="AA18" s="241"/>
      <c r="AB18" s="241"/>
      <c r="AC18" s="427"/>
      <c r="AD18" s="428"/>
      <c r="AE18" s="237"/>
      <c r="AF18" s="237"/>
      <c r="AG18" s="238"/>
      <c r="AI18" s="11" t="s">
        <v>201</v>
      </c>
    </row>
    <row r="19" spans="1:36" ht="9.75" customHeight="1" x14ac:dyDescent="0.15">
      <c r="A19" s="508" t="s">
        <v>191</v>
      </c>
      <c r="B19" s="509"/>
      <c r="C19" s="510"/>
      <c r="D19" s="514" t="s">
        <v>206</v>
      </c>
      <c r="E19" s="459" t="s">
        <v>240</v>
      </c>
      <c r="F19" s="89"/>
      <c r="G19" s="456">
        <v>7500000</v>
      </c>
      <c r="H19" s="456"/>
      <c r="I19" s="90" t="s">
        <v>199</v>
      </c>
      <c r="J19" s="443">
        <v>7500000</v>
      </c>
      <c r="K19" s="444"/>
      <c r="L19" s="461" t="s">
        <v>202</v>
      </c>
      <c r="M19" s="462"/>
      <c r="N19" s="433">
        <v>22</v>
      </c>
      <c r="O19" s="447">
        <f>IF(N19="","",ROUNDUP(1/N19,3))</f>
        <v>4.5999999999999999E-2</v>
      </c>
      <c r="P19" s="85"/>
      <c r="Q19" s="96">
        <v>12</v>
      </c>
      <c r="R19" s="86"/>
      <c r="S19" s="449">
        <f>IF(N19="","",IF(AI19="",ROUNDUP(J19*O19*Q19/Q20,0),AI19))</f>
        <v>345000</v>
      </c>
      <c r="T19" s="450"/>
      <c r="U19" s="500"/>
      <c r="V19" s="501"/>
      <c r="W19" s="422">
        <f>IF(N19="","",S19+U19)</f>
        <v>345000</v>
      </c>
      <c r="X19" s="423"/>
      <c r="Y19" s="439">
        <v>1</v>
      </c>
      <c r="Z19" s="440"/>
      <c r="AA19" s="435">
        <f>IF(N19="","",ROUNDDOWN(W19*Y19,0))</f>
        <v>345000</v>
      </c>
      <c r="AB19" s="436"/>
      <c r="AC19" s="504">
        <v>1190710</v>
      </c>
      <c r="AD19" s="505"/>
      <c r="AE19" s="516"/>
      <c r="AF19" s="517"/>
      <c r="AG19" s="518"/>
      <c r="AI19" s="540"/>
      <c r="AJ19" s="552" t="s">
        <v>208</v>
      </c>
    </row>
    <row r="20" spans="1:36" ht="9.75" customHeight="1" x14ac:dyDescent="0.15">
      <c r="A20" s="511"/>
      <c r="B20" s="512"/>
      <c r="C20" s="513"/>
      <c r="D20" s="515"/>
      <c r="E20" s="460"/>
      <c r="F20" s="91" t="s">
        <v>197</v>
      </c>
      <c r="G20" s="458"/>
      <c r="H20" s="458"/>
      <c r="I20" s="92" t="s">
        <v>198</v>
      </c>
      <c r="J20" s="445"/>
      <c r="K20" s="446"/>
      <c r="L20" s="463"/>
      <c r="M20" s="464"/>
      <c r="N20" s="434"/>
      <c r="O20" s="448"/>
      <c r="P20" s="51"/>
      <c r="Q20" s="52">
        <v>12</v>
      </c>
      <c r="R20" s="53"/>
      <c r="S20" s="451"/>
      <c r="T20" s="452"/>
      <c r="U20" s="502"/>
      <c r="V20" s="503"/>
      <c r="W20" s="424"/>
      <c r="X20" s="425"/>
      <c r="Y20" s="441"/>
      <c r="Z20" s="442"/>
      <c r="AA20" s="437"/>
      <c r="AB20" s="438"/>
      <c r="AC20" s="506"/>
      <c r="AD20" s="507"/>
      <c r="AE20" s="519"/>
      <c r="AF20" s="520"/>
      <c r="AG20" s="521"/>
      <c r="AI20" s="541"/>
      <c r="AJ20" s="552"/>
    </row>
    <row r="21" spans="1:36" ht="9.75" customHeight="1" x14ac:dyDescent="0.15">
      <c r="A21" s="508" t="s">
        <v>192</v>
      </c>
      <c r="B21" s="509"/>
      <c r="C21" s="510"/>
      <c r="D21" s="514" t="s">
        <v>195</v>
      </c>
      <c r="E21" s="459">
        <v>18.7</v>
      </c>
      <c r="F21" s="89"/>
      <c r="G21" s="456">
        <v>1000000</v>
      </c>
      <c r="H21" s="456"/>
      <c r="I21" s="93"/>
      <c r="J21" s="443">
        <v>1000000</v>
      </c>
      <c r="K21" s="444"/>
      <c r="L21" s="461" t="s">
        <v>205</v>
      </c>
      <c r="M21" s="462"/>
      <c r="N21" s="433">
        <v>5</v>
      </c>
      <c r="O21" s="447">
        <f>IF(N21="","",ROUNDUP(1/N21,3))</f>
        <v>0.2</v>
      </c>
      <c r="P21" s="85"/>
      <c r="Q21" s="96">
        <v>12</v>
      </c>
      <c r="R21" s="86"/>
      <c r="S21" s="449">
        <f t="shared" ref="S21" si="0">IF(N21="","",IF(AI21="",ROUNDUP(J21*O21*Q21/Q22,0),AI21))</f>
        <v>200000</v>
      </c>
      <c r="T21" s="450"/>
      <c r="U21" s="453"/>
      <c r="V21" s="444"/>
      <c r="W21" s="422">
        <f t="shared" ref="W21" si="1">IF(N21="","",S21+U21)</f>
        <v>200000</v>
      </c>
      <c r="X21" s="423"/>
      <c r="Y21" s="439">
        <v>0.9</v>
      </c>
      <c r="Z21" s="440"/>
      <c r="AA21" s="435">
        <f t="shared" ref="AA21" si="2">IF(N21="","",ROUNDDOWN(W21*Y21,0))</f>
        <v>180000</v>
      </c>
      <c r="AB21" s="436"/>
      <c r="AC21" s="504">
        <v>96961</v>
      </c>
      <c r="AD21" s="505"/>
      <c r="AE21" s="516"/>
      <c r="AF21" s="517"/>
      <c r="AG21" s="518"/>
      <c r="AI21" s="540"/>
      <c r="AJ21" s="552"/>
    </row>
    <row r="22" spans="1:36" ht="9.75" customHeight="1" x14ac:dyDescent="0.15">
      <c r="A22" s="511"/>
      <c r="B22" s="512"/>
      <c r="C22" s="513"/>
      <c r="D22" s="515"/>
      <c r="E22" s="460"/>
      <c r="F22" s="91" t="s">
        <v>197</v>
      </c>
      <c r="G22" s="458">
        <v>750000</v>
      </c>
      <c r="H22" s="458"/>
      <c r="I22" s="92" t="s">
        <v>198</v>
      </c>
      <c r="J22" s="445"/>
      <c r="K22" s="446"/>
      <c r="L22" s="463"/>
      <c r="M22" s="464"/>
      <c r="N22" s="434"/>
      <c r="O22" s="448"/>
      <c r="P22" s="51"/>
      <c r="Q22" s="52">
        <v>12</v>
      </c>
      <c r="R22" s="53"/>
      <c r="S22" s="451"/>
      <c r="T22" s="452"/>
      <c r="U22" s="454"/>
      <c r="V22" s="446"/>
      <c r="W22" s="424"/>
      <c r="X22" s="425"/>
      <c r="Y22" s="441"/>
      <c r="Z22" s="442"/>
      <c r="AA22" s="437"/>
      <c r="AB22" s="438"/>
      <c r="AC22" s="506"/>
      <c r="AD22" s="507"/>
      <c r="AE22" s="519"/>
      <c r="AF22" s="520"/>
      <c r="AG22" s="521"/>
      <c r="AI22" s="541"/>
      <c r="AJ22" s="552"/>
    </row>
    <row r="23" spans="1:36" ht="9.75" customHeight="1" x14ac:dyDescent="0.15">
      <c r="A23" s="508" t="s">
        <v>193</v>
      </c>
      <c r="B23" s="509"/>
      <c r="C23" s="510"/>
      <c r="D23" s="514" t="s">
        <v>195</v>
      </c>
      <c r="E23" s="459">
        <v>22.9</v>
      </c>
      <c r="F23" s="89"/>
      <c r="G23" s="456">
        <v>450000</v>
      </c>
      <c r="H23" s="456"/>
      <c r="I23" s="93"/>
      <c r="J23" s="443">
        <v>450000</v>
      </c>
      <c r="K23" s="444"/>
      <c r="L23" s="461" t="s">
        <v>203</v>
      </c>
      <c r="M23" s="462"/>
      <c r="N23" s="433">
        <v>7</v>
      </c>
      <c r="O23" s="447">
        <f>IF(N23="","",ROUNDUP(1/N23,3))</f>
        <v>0.14299999999999999</v>
      </c>
      <c r="P23" s="85"/>
      <c r="Q23" s="96">
        <v>4</v>
      </c>
      <c r="R23" s="86"/>
      <c r="S23" s="449">
        <f t="shared" ref="S23" si="3">IF(N23="","",IF(AI23="",ROUNDUP(J23*O23*Q23/Q24,0),AI23))</f>
        <v>21450</v>
      </c>
      <c r="T23" s="450"/>
      <c r="U23" s="453"/>
      <c r="V23" s="444"/>
      <c r="W23" s="422">
        <f t="shared" ref="W23" si="4">IF(N23="","",S23+U23)</f>
        <v>21450</v>
      </c>
      <c r="X23" s="423"/>
      <c r="Y23" s="439">
        <v>1</v>
      </c>
      <c r="Z23" s="440"/>
      <c r="AA23" s="435">
        <f t="shared" ref="AA23" si="5">IF(N23="","",ROUNDDOWN(W23*Y23,0))</f>
        <v>21450</v>
      </c>
      <c r="AB23" s="436"/>
      <c r="AC23" s="504">
        <v>396450</v>
      </c>
      <c r="AD23" s="505"/>
      <c r="AE23" s="516"/>
      <c r="AF23" s="517"/>
      <c r="AG23" s="518"/>
      <c r="AI23" s="540"/>
      <c r="AJ23" s="552"/>
    </row>
    <row r="24" spans="1:36" ht="9.75" customHeight="1" x14ac:dyDescent="0.15">
      <c r="A24" s="511"/>
      <c r="B24" s="512"/>
      <c r="C24" s="513"/>
      <c r="D24" s="515"/>
      <c r="E24" s="460"/>
      <c r="F24" s="91" t="s">
        <v>197</v>
      </c>
      <c r="G24" s="458">
        <v>24735</v>
      </c>
      <c r="H24" s="458"/>
      <c r="I24" s="92" t="s">
        <v>198</v>
      </c>
      <c r="J24" s="445"/>
      <c r="K24" s="446"/>
      <c r="L24" s="463"/>
      <c r="M24" s="464"/>
      <c r="N24" s="434"/>
      <c r="O24" s="448"/>
      <c r="P24" s="51"/>
      <c r="Q24" s="52">
        <v>12</v>
      </c>
      <c r="R24" s="53"/>
      <c r="S24" s="451"/>
      <c r="T24" s="452"/>
      <c r="U24" s="454"/>
      <c r="V24" s="446"/>
      <c r="W24" s="424"/>
      <c r="X24" s="425"/>
      <c r="Y24" s="441"/>
      <c r="Z24" s="442"/>
      <c r="AA24" s="437"/>
      <c r="AB24" s="438"/>
      <c r="AC24" s="506"/>
      <c r="AD24" s="507"/>
      <c r="AE24" s="519"/>
      <c r="AF24" s="520"/>
      <c r="AG24" s="521"/>
      <c r="AI24" s="541"/>
      <c r="AJ24" s="552"/>
    </row>
    <row r="25" spans="1:36" ht="9.75" customHeight="1" x14ac:dyDescent="0.15">
      <c r="A25" s="508" t="s">
        <v>194</v>
      </c>
      <c r="B25" s="509"/>
      <c r="C25" s="510"/>
      <c r="D25" s="514" t="s">
        <v>207</v>
      </c>
      <c r="E25" s="459">
        <v>18.100000000000001</v>
      </c>
      <c r="F25" s="89"/>
      <c r="G25" s="456">
        <v>520000</v>
      </c>
      <c r="H25" s="456"/>
      <c r="I25" s="93"/>
      <c r="J25" s="443">
        <v>494000</v>
      </c>
      <c r="K25" s="444"/>
      <c r="L25" s="461" t="s">
        <v>204</v>
      </c>
      <c r="M25" s="462"/>
      <c r="N25" s="433">
        <v>30</v>
      </c>
      <c r="O25" s="447">
        <f>IF(N25="","",ROUNDUP(1/N25,3))</f>
        <v>3.4000000000000002E-2</v>
      </c>
      <c r="P25" s="85"/>
      <c r="Q25" s="96">
        <v>12</v>
      </c>
      <c r="R25" s="86"/>
      <c r="S25" s="449">
        <f t="shared" ref="S25" si="6">IF(N25="","",IF(AI25="",ROUNDUP(J25*O25*Q25/Q26,0),AI25))</f>
        <v>16796</v>
      </c>
      <c r="T25" s="450"/>
      <c r="U25" s="453"/>
      <c r="V25" s="444"/>
      <c r="W25" s="422">
        <f t="shared" ref="W25" si="7">IF(N25="","",S25+U25)</f>
        <v>16796</v>
      </c>
      <c r="X25" s="423"/>
      <c r="Y25" s="439">
        <v>1</v>
      </c>
      <c r="Z25" s="440"/>
      <c r="AA25" s="435">
        <f t="shared" ref="AA25" si="8">IF(N25="","",ROUNDDOWN(W25*Y25,0))</f>
        <v>16796</v>
      </c>
      <c r="AB25" s="436"/>
      <c r="AC25" s="504">
        <v>443430</v>
      </c>
      <c r="AD25" s="505"/>
      <c r="AE25" s="516"/>
      <c r="AF25" s="517"/>
      <c r="AG25" s="518"/>
      <c r="AI25" s="540"/>
      <c r="AJ25" s="552"/>
    </row>
    <row r="26" spans="1:36" ht="9.75" customHeight="1" x14ac:dyDescent="0.15">
      <c r="A26" s="511"/>
      <c r="B26" s="512"/>
      <c r="C26" s="513"/>
      <c r="D26" s="515"/>
      <c r="E26" s="460"/>
      <c r="F26" s="91" t="s">
        <v>197</v>
      </c>
      <c r="G26" s="458"/>
      <c r="H26" s="458"/>
      <c r="I26" s="92" t="s">
        <v>198</v>
      </c>
      <c r="J26" s="445"/>
      <c r="K26" s="446"/>
      <c r="L26" s="463"/>
      <c r="M26" s="464"/>
      <c r="N26" s="434"/>
      <c r="O26" s="448"/>
      <c r="P26" s="51"/>
      <c r="Q26" s="52">
        <v>12</v>
      </c>
      <c r="R26" s="53"/>
      <c r="S26" s="451"/>
      <c r="T26" s="452"/>
      <c r="U26" s="454"/>
      <c r="V26" s="446"/>
      <c r="W26" s="424"/>
      <c r="X26" s="425"/>
      <c r="Y26" s="441"/>
      <c r="Z26" s="442"/>
      <c r="AA26" s="437"/>
      <c r="AB26" s="438"/>
      <c r="AC26" s="506"/>
      <c r="AD26" s="507"/>
      <c r="AE26" s="519"/>
      <c r="AF26" s="520"/>
      <c r="AG26" s="521"/>
      <c r="AI26" s="541"/>
      <c r="AJ26" s="552"/>
    </row>
    <row r="27" spans="1:36" ht="9.75" customHeight="1" x14ac:dyDescent="0.15">
      <c r="A27" s="508"/>
      <c r="B27" s="509"/>
      <c r="C27" s="510"/>
      <c r="D27" s="514"/>
      <c r="E27" s="459"/>
      <c r="F27" s="89"/>
      <c r="G27" s="456"/>
      <c r="H27" s="456"/>
      <c r="I27" s="93"/>
      <c r="J27" s="443"/>
      <c r="K27" s="444"/>
      <c r="L27" s="461"/>
      <c r="M27" s="462"/>
      <c r="N27" s="433"/>
      <c r="O27" s="447" t="str">
        <f>IF(N27="","",ROUNDUP(1/N27,3))</f>
        <v/>
      </c>
      <c r="P27" s="85"/>
      <c r="Q27" s="96">
        <v>12</v>
      </c>
      <c r="R27" s="86"/>
      <c r="S27" s="449" t="str">
        <f t="shared" ref="S27" si="9">IF(N27="","",IF(AI27="",ROUNDUP(J27*O27*Q27/Q28,0),AI27))</f>
        <v/>
      </c>
      <c r="T27" s="450"/>
      <c r="U27" s="453"/>
      <c r="V27" s="444"/>
      <c r="W27" s="422" t="str">
        <f t="shared" ref="W27" si="10">IF(N27="","",S27+U27)</f>
        <v/>
      </c>
      <c r="X27" s="423"/>
      <c r="Y27" s="439">
        <v>1</v>
      </c>
      <c r="Z27" s="440"/>
      <c r="AA27" s="435" t="str">
        <f t="shared" ref="AA27" si="11">IF(N27="","",ROUNDDOWN(W27*Y27,0))</f>
        <v/>
      </c>
      <c r="AB27" s="436"/>
      <c r="AC27" s="504"/>
      <c r="AD27" s="505"/>
      <c r="AE27" s="516"/>
      <c r="AF27" s="517"/>
      <c r="AG27" s="518"/>
      <c r="AI27" s="540"/>
      <c r="AJ27" s="552"/>
    </row>
    <row r="28" spans="1:36" ht="9.75" customHeight="1" x14ac:dyDescent="0.15">
      <c r="A28" s="511"/>
      <c r="B28" s="512"/>
      <c r="C28" s="513"/>
      <c r="D28" s="515"/>
      <c r="E28" s="460"/>
      <c r="F28" s="91" t="s">
        <v>197</v>
      </c>
      <c r="G28" s="458"/>
      <c r="H28" s="458"/>
      <c r="I28" s="92" t="s">
        <v>198</v>
      </c>
      <c r="J28" s="445"/>
      <c r="K28" s="446"/>
      <c r="L28" s="463"/>
      <c r="M28" s="464"/>
      <c r="N28" s="434"/>
      <c r="O28" s="448"/>
      <c r="P28" s="51"/>
      <c r="Q28" s="52">
        <v>12</v>
      </c>
      <c r="R28" s="53"/>
      <c r="S28" s="451"/>
      <c r="T28" s="452"/>
      <c r="U28" s="454"/>
      <c r="V28" s="446"/>
      <c r="W28" s="424"/>
      <c r="X28" s="425"/>
      <c r="Y28" s="441"/>
      <c r="Z28" s="442"/>
      <c r="AA28" s="437"/>
      <c r="AB28" s="438"/>
      <c r="AC28" s="506"/>
      <c r="AD28" s="507"/>
      <c r="AE28" s="519"/>
      <c r="AF28" s="520"/>
      <c r="AG28" s="521"/>
      <c r="AI28" s="541"/>
      <c r="AJ28" s="552"/>
    </row>
    <row r="29" spans="1:36" ht="9.75" customHeight="1" x14ac:dyDescent="0.15">
      <c r="A29" s="508"/>
      <c r="B29" s="509"/>
      <c r="C29" s="510"/>
      <c r="D29" s="514"/>
      <c r="E29" s="459"/>
      <c r="F29" s="89"/>
      <c r="G29" s="456"/>
      <c r="H29" s="456"/>
      <c r="I29" s="93"/>
      <c r="J29" s="443"/>
      <c r="K29" s="444"/>
      <c r="L29" s="461"/>
      <c r="M29" s="462"/>
      <c r="N29" s="433"/>
      <c r="O29" s="447" t="str">
        <f>IF(N29="","",ROUNDUP(1/N29,3))</f>
        <v/>
      </c>
      <c r="P29" s="85"/>
      <c r="Q29" s="96">
        <v>12</v>
      </c>
      <c r="R29" s="86"/>
      <c r="S29" s="449" t="str">
        <f t="shared" ref="S29" si="12">IF(N29="","",IF(AI29="",ROUNDUP(J29*O29*Q29/Q30,0),AI29))</f>
        <v/>
      </c>
      <c r="T29" s="450"/>
      <c r="U29" s="453"/>
      <c r="V29" s="444"/>
      <c r="W29" s="422" t="str">
        <f t="shared" ref="W29" si="13">IF(N29="","",S29+U29)</f>
        <v/>
      </c>
      <c r="X29" s="423"/>
      <c r="Y29" s="439">
        <v>1</v>
      </c>
      <c r="Z29" s="440"/>
      <c r="AA29" s="435" t="str">
        <f t="shared" ref="AA29" si="14">IF(N29="","",ROUNDDOWN(W29*Y29,0))</f>
        <v/>
      </c>
      <c r="AB29" s="436"/>
      <c r="AC29" s="504"/>
      <c r="AD29" s="505"/>
      <c r="AE29" s="516"/>
      <c r="AF29" s="517"/>
      <c r="AG29" s="518"/>
      <c r="AI29" s="540"/>
      <c r="AJ29" s="552"/>
    </row>
    <row r="30" spans="1:36" ht="9.75" customHeight="1" x14ac:dyDescent="0.15">
      <c r="A30" s="511"/>
      <c r="B30" s="512"/>
      <c r="C30" s="513"/>
      <c r="D30" s="515"/>
      <c r="E30" s="460"/>
      <c r="F30" s="91" t="s">
        <v>197</v>
      </c>
      <c r="G30" s="458"/>
      <c r="H30" s="458"/>
      <c r="I30" s="92" t="s">
        <v>198</v>
      </c>
      <c r="J30" s="445"/>
      <c r="K30" s="446"/>
      <c r="L30" s="463"/>
      <c r="M30" s="464"/>
      <c r="N30" s="434"/>
      <c r="O30" s="448"/>
      <c r="P30" s="51"/>
      <c r="Q30" s="52">
        <v>12</v>
      </c>
      <c r="R30" s="53"/>
      <c r="S30" s="451"/>
      <c r="T30" s="452"/>
      <c r="U30" s="454"/>
      <c r="V30" s="446"/>
      <c r="W30" s="424"/>
      <c r="X30" s="425"/>
      <c r="Y30" s="441"/>
      <c r="Z30" s="442"/>
      <c r="AA30" s="437"/>
      <c r="AB30" s="438"/>
      <c r="AC30" s="506"/>
      <c r="AD30" s="507"/>
      <c r="AE30" s="519"/>
      <c r="AF30" s="520"/>
      <c r="AG30" s="521"/>
      <c r="AI30" s="541"/>
      <c r="AJ30" s="552"/>
    </row>
    <row r="31" spans="1:36" ht="9.75" customHeight="1" x14ac:dyDescent="0.15">
      <c r="A31" s="508"/>
      <c r="B31" s="509"/>
      <c r="C31" s="510"/>
      <c r="D31" s="514"/>
      <c r="E31" s="459"/>
      <c r="F31" s="89"/>
      <c r="G31" s="456"/>
      <c r="H31" s="456"/>
      <c r="I31" s="93"/>
      <c r="J31" s="443">
        <f>ROUNDDOWN(G32*0.95,0)</f>
        <v>0</v>
      </c>
      <c r="K31" s="444"/>
      <c r="L31" s="461"/>
      <c r="M31" s="462"/>
      <c r="N31" s="433"/>
      <c r="O31" s="447" t="str">
        <f>IF(N31="","",ROUNDUP(1/N31,3))</f>
        <v/>
      </c>
      <c r="P31" s="85"/>
      <c r="Q31" s="96">
        <v>12</v>
      </c>
      <c r="R31" s="86"/>
      <c r="S31" s="449" t="str">
        <f t="shared" ref="S31" si="15">IF(N31="","",IF(AI31="",ROUNDUP(J31*O31*Q31/Q32,0),AI31))</f>
        <v/>
      </c>
      <c r="T31" s="450"/>
      <c r="U31" s="453"/>
      <c r="V31" s="444"/>
      <c r="W31" s="422" t="str">
        <f t="shared" ref="W31" si="16">IF(N31="","",S31+U31)</f>
        <v/>
      </c>
      <c r="X31" s="423"/>
      <c r="Y31" s="439">
        <v>1</v>
      </c>
      <c r="Z31" s="440"/>
      <c r="AA31" s="435" t="str">
        <f t="shared" ref="AA31" si="17">IF(N31="","",ROUNDDOWN(W31*Y31,0))</f>
        <v/>
      </c>
      <c r="AB31" s="436"/>
      <c r="AC31" s="504"/>
      <c r="AD31" s="505"/>
      <c r="AE31" s="516"/>
      <c r="AF31" s="517"/>
      <c r="AG31" s="518"/>
      <c r="AI31" s="540"/>
      <c r="AJ31" s="552"/>
    </row>
    <row r="32" spans="1:36" ht="9.75" customHeight="1" x14ac:dyDescent="0.15">
      <c r="A32" s="511"/>
      <c r="B32" s="512"/>
      <c r="C32" s="513"/>
      <c r="D32" s="515"/>
      <c r="E32" s="460"/>
      <c r="F32" s="94" t="s">
        <v>197</v>
      </c>
      <c r="G32" s="455"/>
      <c r="H32" s="455"/>
      <c r="I32" s="95" t="s">
        <v>198</v>
      </c>
      <c r="J32" s="445"/>
      <c r="K32" s="446"/>
      <c r="L32" s="463"/>
      <c r="M32" s="464"/>
      <c r="N32" s="434"/>
      <c r="O32" s="448"/>
      <c r="P32" s="51"/>
      <c r="Q32" s="52">
        <v>12</v>
      </c>
      <c r="R32" s="53"/>
      <c r="S32" s="451"/>
      <c r="T32" s="452"/>
      <c r="U32" s="454"/>
      <c r="V32" s="446"/>
      <c r="W32" s="424"/>
      <c r="X32" s="425"/>
      <c r="Y32" s="441"/>
      <c r="Z32" s="442"/>
      <c r="AA32" s="437"/>
      <c r="AB32" s="438"/>
      <c r="AC32" s="506"/>
      <c r="AD32" s="507"/>
      <c r="AE32" s="519"/>
      <c r="AF32" s="520"/>
      <c r="AG32" s="521"/>
      <c r="AI32" s="541"/>
      <c r="AJ32" s="552"/>
    </row>
    <row r="33" spans="1:36" ht="17.25" customHeight="1" x14ac:dyDescent="0.15">
      <c r="A33" s="475"/>
      <c r="B33" s="475"/>
      <c r="C33" s="475"/>
      <c r="D33" s="17"/>
      <c r="E33" s="17"/>
      <c r="F33" s="472"/>
      <c r="G33" s="473"/>
      <c r="H33" s="473"/>
      <c r="I33" s="474"/>
      <c r="J33" s="476"/>
      <c r="K33" s="476"/>
      <c r="L33" s="476"/>
      <c r="M33" s="476"/>
      <c r="N33" s="17"/>
      <c r="O33" s="17"/>
      <c r="P33" s="472"/>
      <c r="Q33" s="473"/>
      <c r="R33" s="474"/>
      <c r="S33" s="457">
        <f>SUM(S19:T32)</f>
        <v>583246</v>
      </c>
      <c r="T33" s="457"/>
      <c r="U33" s="457">
        <f>SUM(U19:V32)</f>
        <v>0</v>
      </c>
      <c r="V33" s="457"/>
      <c r="W33" s="457">
        <f>SUM(W19:X32)</f>
        <v>583246</v>
      </c>
      <c r="X33" s="457"/>
      <c r="Y33" s="539"/>
      <c r="Z33" s="539"/>
      <c r="AA33" s="432">
        <f>SUM(AA19:AB32)</f>
        <v>563246</v>
      </c>
      <c r="AB33" s="432"/>
      <c r="AC33" s="432">
        <f>SUM(AC19:AD32)</f>
        <v>2127551</v>
      </c>
      <c r="AD33" s="432"/>
      <c r="AE33" s="551"/>
      <c r="AF33" s="551"/>
      <c r="AG33" s="551"/>
      <c r="AI33" s="546" t="s">
        <v>209</v>
      </c>
      <c r="AJ33" s="546"/>
    </row>
    <row r="34" spans="1:36" ht="18.75" customHeight="1" x14ac:dyDescent="0.15">
      <c r="A34" s="10" t="s">
        <v>156</v>
      </c>
      <c r="AC34" s="11" t="s">
        <v>157</v>
      </c>
      <c r="AI34" s="546"/>
      <c r="AJ34" s="546"/>
    </row>
    <row r="35" spans="1:36" ht="20.25" customHeight="1" x14ac:dyDescent="0.15">
      <c r="A35" s="465" t="s">
        <v>158</v>
      </c>
      <c r="B35" s="466"/>
      <c r="C35" s="465" t="s">
        <v>159</v>
      </c>
      <c r="D35" s="14" t="s">
        <v>84</v>
      </c>
      <c r="E35" s="16"/>
      <c r="F35" s="15"/>
      <c r="G35" s="234" t="s">
        <v>160</v>
      </c>
      <c r="H35" s="234"/>
      <c r="I35" s="234"/>
      <c r="J35" s="376"/>
      <c r="K35" s="376"/>
      <c r="L35" s="376"/>
      <c r="M35" s="376"/>
      <c r="N35" s="376"/>
      <c r="O35" s="376"/>
      <c r="P35" s="376"/>
      <c r="Q35" s="376"/>
      <c r="R35" s="376"/>
      <c r="S35" s="376"/>
      <c r="T35" s="379"/>
      <c r="U35" s="14" t="s">
        <v>161</v>
      </c>
      <c r="V35" s="15"/>
      <c r="W35" s="14" t="s">
        <v>117</v>
      </c>
      <c r="X35" s="15"/>
      <c r="Y35" s="527" t="s">
        <v>162</v>
      </c>
      <c r="Z35" s="528"/>
      <c r="AA35" s="529"/>
      <c r="AC35" s="542"/>
      <c r="AD35" s="543"/>
      <c r="AE35" s="543"/>
      <c r="AF35" s="543"/>
      <c r="AG35" s="544"/>
    </row>
    <row r="36" spans="1:36" ht="20.25" customHeight="1" x14ac:dyDescent="0.15">
      <c r="A36" s="467"/>
      <c r="B36" s="468"/>
      <c r="C36" s="467"/>
      <c r="D36" s="479" t="s">
        <v>200</v>
      </c>
      <c r="E36" s="483"/>
      <c r="F36" s="480"/>
      <c r="G36" s="488" t="s">
        <v>163</v>
      </c>
      <c r="H36" s="489"/>
      <c r="I36" s="490"/>
      <c r="J36" s="489" t="s">
        <v>164</v>
      </c>
      <c r="K36" s="490"/>
      <c r="L36" s="536" t="s">
        <v>165</v>
      </c>
      <c r="M36" s="537"/>
      <c r="N36" s="538"/>
      <c r="O36" s="488" t="s">
        <v>166</v>
      </c>
      <c r="P36" s="489"/>
      <c r="Q36" s="489"/>
      <c r="R36" s="490"/>
      <c r="S36" s="488" t="s">
        <v>167</v>
      </c>
      <c r="T36" s="490"/>
      <c r="U36" s="479" t="s">
        <v>168</v>
      </c>
      <c r="V36" s="480"/>
      <c r="W36" s="479" t="s">
        <v>169</v>
      </c>
      <c r="X36" s="480"/>
      <c r="Y36" s="530"/>
      <c r="Z36" s="531"/>
      <c r="AA36" s="532"/>
      <c r="AC36" s="545"/>
      <c r="AD36" s="546"/>
      <c r="AE36" s="546"/>
      <c r="AF36" s="546"/>
      <c r="AG36" s="547"/>
    </row>
    <row r="37" spans="1:36" ht="20.25" customHeight="1" x14ac:dyDescent="0.15">
      <c r="A37" s="469"/>
      <c r="B37" s="470"/>
      <c r="C37" s="469"/>
      <c r="D37" s="481"/>
      <c r="E37" s="484"/>
      <c r="F37" s="482"/>
      <c r="G37" s="491"/>
      <c r="H37" s="492"/>
      <c r="I37" s="493"/>
      <c r="J37" s="492"/>
      <c r="K37" s="493"/>
      <c r="L37" s="497" t="s">
        <v>170</v>
      </c>
      <c r="M37" s="498"/>
      <c r="N37" s="499"/>
      <c r="O37" s="491"/>
      <c r="P37" s="492"/>
      <c r="Q37" s="492"/>
      <c r="R37" s="493"/>
      <c r="S37" s="491"/>
      <c r="T37" s="493"/>
      <c r="U37" s="481"/>
      <c r="V37" s="482"/>
      <c r="W37" s="481"/>
      <c r="X37" s="482"/>
      <c r="Y37" s="533"/>
      <c r="Z37" s="534"/>
      <c r="AA37" s="535"/>
      <c r="AC37" s="545"/>
      <c r="AD37" s="546"/>
      <c r="AE37" s="546"/>
      <c r="AF37" s="546"/>
      <c r="AG37" s="547"/>
    </row>
    <row r="38" spans="1:36" ht="18" customHeight="1" x14ac:dyDescent="0.15">
      <c r="A38" s="477"/>
      <c r="B38" s="477"/>
      <c r="C38" s="97"/>
      <c r="D38" s="485">
        <v>275000</v>
      </c>
      <c r="E38" s="486"/>
      <c r="F38" s="487"/>
      <c r="G38" s="485"/>
      <c r="H38" s="486"/>
      <c r="I38" s="487"/>
      <c r="J38" s="478">
        <v>100000</v>
      </c>
      <c r="K38" s="478"/>
      <c r="L38" s="471">
        <f>G38+J38</f>
        <v>100000</v>
      </c>
      <c r="M38" s="471"/>
      <c r="N38" s="471"/>
      <c r="O38" s="485">
        <v>40000</v>
      </c>
      <c r="P38" s="486"/>
      <c r="Q38" s="486"/>
      <c r="R38" s="487"/>
      <c r="S38" s="478">
        <v>60000</v>
      </c>
      <c r="T38" s="478"/>
      <c r="U38" s="478">
        <v>0</v>
      </c>
      <c r="V38" s="478"/>
      <c r="W38" s="471">
        <f>D38+S38+U38</f>
        <v>335000</v>
      </c>
      <c r="X38" s="471"/>
      <c r="Y38" s="461"/>
      <c r="Z38" s="522"/>
      <c r="AA38" s="462"/>
      <c r="AC38" s="545"/>
      <c r="AD38" s="546"/>
      <c r="AE38" s="546"/>
      <c r="AF38" s="546"/>
      <c r="AG38" s="547"/>
    </row>
    <row r="39" spans="1:36" ht="18" customHeight="1" x14ac:dyDescent="0.15">
      <c r="A39" s="477"/>
      <c r="B39" s="477"/>
      <c r="C39" s="97"/>
      <c r="D39" s="485"/>
      <c r="E39" s="486"/>
      <c r="F39" s="487"/>
      <c r="G39" s="485"/>
      <c r="H39" s="486"/>
      <c r="I39" s="487"/>
      <c r="J39" s="478"/>
      <c r="K39" s="478"/>
      <c r="L39" s="471">
        <f>G39+J39</f>
        <v>0</v>
      </c>
      <c r="M39" s="471"/>
      <c r="N39" s="471"/>
      <c r="O39" s="485"/>
      <c r="P39" s="486"/>
      <c r="Q39" s="486"/>
      <c r="R39" s="487"/>
      <c r="S39" s="478"/>
      <c r="T39" s="478"/>
      <c r="U39" s="478"/>
      <c r="V39" s="478"/>
      <c r="W39" s="471">
        <f>D39+S39+U39</f>
        <v>0</v>
      </c>
      <c r="X39" s="471"/>
      <c r="Y39" s="523"/>
      <c r="Z39" s="524"/>
      <c r="AA39" s="525"/>
      <c r="AC39" s="545"/>
      <c r="AD39" s="546"/>
      <c r="AE39" s="546"/>
      <c r="AF39" s="546"/>
      <c r="AG39" s="547"/>
    </row>
    <row r="40" spans="1:36" ht="18" customHeight="1" x14ac:dyDescent="0.15">
      <c r="A40" s="177" t="s">
        <v>56</v>
      </c>
      <c r="B40" s="177"/>
      <c r="C40" s="49"/>
      <c r="D40" s="494">
        <f>D38+D39</f>
        <v>275000</v>
      </c>
      <c r="E40" s="495"/>
      <c r="F40" s="496"/>
      <c r="G40" s="494">
        <f>G38+G39</f>
        <v>0</v>
      </c>
      <c r="H40" s="495"/>
      <c r="I40" s="496"/>
      <c r="J40" s="471">
        <f>J38+J39</f>
        <v>100000</v>
      </c>
      <c r="K40" s="471"/>
      <c r="L40" s="471">
        <f>L38+L39</f>
        <v>100000</v>
      </c>
      <c r="M40" s="471"/>
      <c r="N40" s="471"/>
      <c r="O40" s="494">
        <f>O38+O39</f>
        <v>40000</v>
      </c>
      <c r="P40" s="495"/>
      <c r="Q40" s="495"/>
      <c r="R40" s="496"/>
      <c r="S40" s="471">
        <f>S38+S39</f>
        <v>60000</v>
      </c>
      <c r="T40" s="471"/>
      <c r="U40" s="471">
        <f>U38+U39</f>
        <v>0</v>
      </c>
      <c r="V40" s="471"/>
      <c r="W40" s="471">
        <f>W38+W39</f>
        <v>335000</v>
      </c>
      <c r="X40" s="471"/>
      <c r="Y40" s="463"/>
      <c r="Z40" s="526"/>
      <c r="AA40" s="464"/>
      <c r="AC40" s="548"/>
      <c r="AD40" s="549"/>
      <c r="AE40" s="549"/>
      <c r="AF40" s="549"/>
      <c r="AG40" s="550"/>
    </row>
    <row r="48" spans="1:36" x14ac:dyDescent="0.15">
      <c r="O48" s="18"/>
      <c r="P48" s="18"/>
      <c r="Q48" s="18"/>
      <c r="R48" s="18"/>
      <c r="S48" s="18"/>
      <c r="T48" s="18"/>
    </row>
  </sheetData>
  <mergeCells count="316">
    <mergeCell ref="AI27:AI28"/>
    <mergeCell ref="AI29:AI30"/>
    <mergeCell ref="AI31:AI32"/>
    <mergeCell ref="AC35:AG40"/>
    <mergeCell ref="AE31:AG32"/>
    <mergeCell ref="AC29:AD30"/>
    <mergeCell ref="AC33:AD33"/>
    <mergeCell ref="AE33:AG33"/>
    <mergeCell ref="AI33:AJ34"/>
    <mergeCell ref="AJ19:AJ32"/>
    <mergeCell ref="AI19:AI20"/>
    <mergeCell ref="AI21:AI22"/>
    <mergeCell ref="AI23:AI24"/>
    <mergeCell ref="AI25:AI26"/>
    <mergeCell ref="AE23:AG24"/>
    <mergeCell ref="AE25:AG26"/>
    <mergeCell ref="AE27:AG28"/>
    <mergeCell ref="AE29:AG30"/>
    <mergeCell ref="AC31:AD32"/>
    <mergeCell ref="AC27:AD28"/>
    <mergeCell ref="AC23:AD24"/>
    <mergeCell ref="AC25:AD26"/>
    <mergeCell ref="AC19:AD20"/>
    <mergeCell ref="AE19:AG20"/>
    <mergeCell ref="W40:X40"/>
    <mergeCell ref="AA29:AB30"/>
    <mergeCell ref="AA31:AB32"/>
    <mergeCell ref="Y29:Z30"/>
    <mergeCell ref="Y38:AA40"/>
    <mergeCell ref="U39:V39"/>
    <mergeCell ref="W39:X39"/>
    <mergeCell ref="Y35:AA37"/>
    <mergeCell ref="J36:K37"/>
    <mergeCell ref="L36:N36"/>
    <mergeCell ref="S36:T37"/>
    <mergeCell ref="U38:V38"/>
    <mergeCell ref="O38:R38"/>
    <mergeCell ref="O39:R39"/>
    <mergeCell ref="W36:X37"/>
    <mergeCell ref="S38:T38"/>
    <mergeCell ref="Y33:Z33"/>
    <mergeCell ref="U29:V30"/>
    <mergeCell ref="A23:C24"/>
    <mergeCell ref="A25:C26"/>
    <mergeCell ref="A27:C28"/>
    <mergeCell ref="A29:C30"/>
    <mergeCell ref="A31:C32"/>
    <mergeCell ref="D23:D24"/>
    <mergeCell ref="D25:D26"/>
    <mergeCell ref="D27:D28"/>
    <mergeCell ref="D29:D30"/>
    <mergeCell ref="D31:D32"/>
    <mergeCell ref="Y21:Z22"/>
    <mergeCell ref="AE21:AG22"/>
    <mergeCell ref="G22:H22"/>
    <mergeCell ref="E23:E24"/>
    <mergeCell ref="E25:E26"/>
    <mergeCell ref="E27:E28"/>
    <mergeCell ref="G27:H27"/>
    <mergeCell ref="G24:H24"/>
    <mergeCell ref="G26:H26"/>
    <mergeCell ref="Y23:Z24"/>
    <mergeCell ref="Y25:Z26"/>
    <mergeCell ref="AA23:AB24"/>
    <mergeCell ref="AA25:AB26"/>
    <mergeCell ref="Y27:Z28"/>
    <mergeCell ref="L23:M24"/>
    <mergeCell ref="J23:K24"/>
    <mergeCell ref="J25:K26"/>
    <mergeCell ref="G23:H23"/>
    <mergeCell ref="G25:H25"/>
    <mergeCell ref="L25:M26"/>
    <mergeCell ref="AA27:AB28"/>
    <mergeCell ref="N23:N24"/>
    <mergeCell ref="U25:V26"/>
    <mergeCell ref="U27:V28"/>
    <mergeCell ref="U19:V20"/>
    <mergeCell ref="W19:X20"/>
    <mergeCell ref="Y19:Z20"/>
    <mergeCell ref="G21:H21"/>
    <mergeCell ref="AC21:AD22"/>
    <mergeCell ref="AA21:AB22"/>
    <mergeCell ref="L21:M22"/>
    <mergeCell ref="N21:N22"/>
    <mergeCell ref="A19:C20"/>
    <mergeCell ref="N19:N20"/>
    <mergeCell ref="O19:O20"/>
    <mergeCell ref="S19:T20"/>
    <mergeCell ref="D19:D20"/>
    <mergeCell ref="E19:E20"/>
    <mergeCell ref="J19:K20"/>
    <mergeCell ref="L19:M20"/>
    <mergeCell ref="G19:H19"/>
    <mergeCell ref="G20:H20"/>
    <mergeCell ref="A21:C22"/>
    <mergeCell ref="E21:E22"/>
    <mergeCell ref="D21:D22"/>
    <mergeCell ref="O21:O22"/>
    <mergeCell ref="S21:T22"/>
    <mergeCell ref="U21:V22"/>
    <mergeCell ref="A39:B39"/>
    <mergeCell ref="J39:K39"/>
    <mergeCell ref="L39:N39"/>
    <mergeCell ref="S39:T39"/>
    <mergeCell ref="A40:B40"/>
    <mergeCell ref="U36:V37"/>
    <mergeCell ref="D36:F37"/>
    <mergeCell ref="G38:I38"/>
    <mergeCell ref="G36:I37"/>
    <mergeCell ref="G40:I40"/>
    <mergeCell ref="L40:N40"/>
    <mergeCell ref="D38:F38"/>
    <mergeCell ref="D39:F39"/>
    <mergeCell ref="D40:F40"/>
    <mergeCell ref="J40:K40"/>
    <mergeCell ref="G39:I39"/>
    <mergeCell ref="O40:R40"/>
    <mergeCell ref="O36:R37"/>
    <mergeCell ref="S40:T40"/>
    <mergeCell ref="U40:V40"/>
    <mergeCell ref="L37:N37"/>
    <mergeCell ref="A38:B38"/>
    <mergeCell ref="J38:K38"/>
    <mergeCell ref="L38:N38"/>
    <mergeCell ref="A35:B37"/>
    <mergeCell ref="C35:C37"/>
    <mergeCell ref="G35:T35"/>
    <mergeCell ref="W38:X38"/>
    <mergeCell ref="F33:I33"/>
    <mergeCell ref="P33:R33"/>
    <mergeCell ref="A33:C33"/>
    <mergeCell ref="J33:K33"/>
    <mergeCell ref="L33:M33"/>
    <mergeCell ref="U33:V33"/>
    <mergeCell ref="W33:X33"/>
    <mergeCell ref="G32:H32"/>
    <mergeCell ref="G31:H31"/>
    <mergeCell ref="S33:T33"/>
    <mergeCell ref="N25:N26"/>
    <mergeCell ref="J31:K32"/>
    <mergeCell ref="G30:H30"/>
    <mergeCell ref="G29:H29"/>
    <mergeCell ref="G28:H28"/>
    <mergeCell ref="E29:E30"/>
    <mergeCell ref="E31:E32"/>
    <mergeCell ref="N27:N28"/>
    <mergeCell ref="L27:M28"/>
    <mergeCell ref="L29:M30"/>
    <mergeCell ref="L31:M32"/>
    <mergeCell ref="S25:T26"/>
    <mergeCell ref="S27:T28"/>
    <mergeCell ref="O23:O24"/>
    <mergeCell ref="O25:O26"/>
    <mergeCell ref="O27:O28"/>
    <mergeCell ref="W31:X32"/>
    <mergeCell ref="S23:T24"/>
    <mergeCell ref="U23:V24"/>
    <mergeCell ref="W23:X24"/>
    <mergeCell ref="W27:X28"/>
    <mergeCell ref="W29:X30"/>
    <mergeCell ref="W21:X22"/>
    <mergeCell ref="AC17:AD18"/>
    <mergeCell ref="J17:K18"/>
    <mergeCell ref="AF14:AG14"/>
    <mergeCell ref="M14:N14"/>
    <mergeCell ref="S14:T14"/>
    <mergeCell ref="O14:R14"/>
    <mergeCell ref="V14:W14"/>
    <mergeCell ref="AA33:AB33"/>
    <mergeCell ref="N29:N30"/>
    <mergeCell ref="N31:N32"/>
    <mergeCell ref="Y17:Z18"/>
    <mergeCell ref="AA19:AB20"/>
    <mergeCell ref="Y31:Z32"/>
    <mergeCell ref="N16:N18"/>
    <mergeCell ref="J21:K22"/>
    <mergeCell ref="W25:X26"/>
    <mergeCell ref="O29:O30"/>
    <mergeCell ref="O31:O32"/>
    <mergeCell ref="S31:T32"/>
    <mergeCell ref="U31:V32"/>
    <mergeCell ref="J27:K28"/>
    <mergeCell ref="J29:K30"/>
    <mergeCell ref="S29:T30"/>
    <mergeCell ref="G17:H18"/>
    <mergeCell ref="W17:X18"/>
    <mergeCell ref="A16:C18"/>
    <mergeCell ref="D16:D18"/>
    <mergeCell ref="E16:E18"/>
    <mergeCell ref="L16:M18"/>
    <mergeCell ref="S17:T18"/>
    <mergeCell ref="U17:V18"/>
    <mergeCell ref="AF12:AG12"/>
    <mergeCell ref="D13:E13"/>
    <mergeCell ref="K13:L13"/>
    <mergeCell ref="M13:N13"/>
    <mergeCell ref="AA13:AE13"/>
    <mergeCell ref="AF13:AG13"/>
    <mergeCell ref="D12:E12"/>
    <mergeCell ref="V12:W12"/>
    <mergeCell ref="V13:W13"/>
    <mergeCell ref="X13:Y13"/>
    <mergeCell ref="AE16:AG18"/>
    <mergeCell ref="O17:O18"/>
    <mergeCell ref="P17:R18"/>
    <mergeCell ref="AA17:AB18"/>
    <mergeCell ref="AA11:AE11"/>
    <mergeCell ref="AF11:AG11"/>
    <mergeCell ref="X12:Y12"/>
    <mergeCell ref="AA12:AE12"/>
    <mergeCell ref="Z9:Z14"/>
    <mergeCell ref="AA9:AE9"/>
    <mergeCell ref="AF9:AG9"/>
    <mergeCell ref="AA10:AE10"/>
    <mergeCell ref="AA14:AE14"/>
    <mergeCell ref="X11:Y11"/>
    <mergeCell ref="X14:Y14"/>
    <mergeCell ref="AF10:AG10"/>
    <mergeCell ref="V10:W10"/>
    <mergeCell ref="X10:Y10"/>
    <mergeCell ref="F10:I10"/>
    <mergeCell ref="O10:R10"/>
    <mergeCell ref="AF7:AG7"/>
    <mergeCell ref="X8:Y8"/>
    <mergeCell ref="AB8:AC8"/>
    <mergeCell ref="AD8:AE8"/>
    <mergeCell ref="AF8:AG8"/>
    <mergeCell ref="Z8:AA8"/>
    <mergeCell ref="D7:E7"/>
    <mergeCell ref="Z6:AA6"/>
    <mergeCell ref="X9:Y9"/>
    <mergeCell ref="D9:E9"/>
    <mergeCell ref="K9:L9"/>
    <mergeCell ref="M9:N9"/>
    <mergeCell ref="S9:S13"/>
    <mergeCell ref="V9:W9"/>
    <mergeCell ref="D10:E10"/>
    <mergeCell ref="O11:R11"/>
    <mergeCell ref="O12:R12"/>
    <mergeCell ref="F9:I9"/>
    <mergeCell ref="K10:L10"/>
    <mergeCell ref="D8:E8"/>
    <mergeCell ref="K8:L8"/>
    <mergeCell ref="M8:N8"/>
    <mergeCell ref="S8:T8"/>
    <mergeCell ref="V8:W8"/>
    <mergeCell ref="D11:E11"/>
    <mergeCell ref="K11:L11"/>
    <mergeCell ref="M11:N11"/>
    <mergeCell ref="V11:W11"/>
    <mergeCell ref="O13:R13"/>
    <mergeCell ref="K7:L7"/>
    <mergeCell ref="V7:W7"/>
    <mergeCell ref="Z7:AA7"/>
    <mergeCell ref="V6:W6"/>
    <mergeCell ref="Z2:AG2"/>
    <mergeCell ref="AB6:AC6"/>
    <mergeCell ref="AF6:AG6"/>
    <mergeCell ref="X6:Y6"/>
    <mergeCell ref="AD5:AE5"/>
    <mergeCell ref="AD6:AE6"/>
    <mergeCell ref="AD7:AE7"/>
    <mergeCell ref="AB5:AC5"/>
    <mergeCell ref="AB7:AC7"/>
    <mergeCell ref="AF5:AG5"/>
    <mergeCell ref="X7:Y7"/>
    <mergeCell ref="Z3:AC3"/>
    <mergeCell ref="AD3:AG3"/>
    <mergeCell ref="Z4:AA4"/>
    <mergeCell ref="AB4:AC4"/>
    <mergeCell ref="AD4:AE4"/>
    <mergeCell ref="AF4:AG4"/>
    <mergeCell ref="S2:T4"/>
    <mergeCell ref="V2:W4"/>
    <mergeCell ref="U2:U4"/>
    <mergeCell ref="V5:W5"/>
    <mergeCell ref="X5:Y5"/>
    <mergeCell ref="Z5:AA5"/>
    <mergeCell ref="X2:Y4"/>
    <mergeCell ref="S5:S7"/>
    <mergeCell ref="M3:R3"/>
    <mergeCell ref="O4:R4"/>
    <mergeCell ref="F6:I6"/>
    <mergeCell ref="F7:I7"/>
    <mergeCell ref="F8:I8"/>
    <mergeCell ref="J3:L3"/>
    <mergeCell ref="M5:N5"/>
    <mergeCell ref="K6:L6"/>
    <mergeCell ref="K4:L4"/>
    <mergeCell ref="M4:N4"/>
    <mergeCell ref="M7:N7"/>
    <mergeCell ref="M6:N6"/>
    <mergeCell ref="A2:B4"/>
    <mergeCell ref="D2:E4"/>
    <mergeCell ref="A5:A14"/>
    <mergeCell ref="D5:E5"/>
    <mergeCell ref="K5:L5"/>
    <mergeCell ref="M12:N12"/>
    <mergeCell ref="F11:I11"/>
    <mergeCell ref="F12:I12"/>
    <mergeCell ref="O9:R9"/>
    <mergeCell ref="M10:N10"/>
    <mergeCell ref="O5:R5"/>
    <mergeCell ref="O6:R6"/>
    <mergeCell ref="O7:R7"/>
    <mergeCell ref="O8:R8"/>
    <mergeCell ref="F5:I5"/>
    <mergeCell ref="C2:C4"/>
    <mergeCell ref="D6:E6"/>
    <mergeCell ref="K14:L14"/>
    <mergeCell ref="F13:I13"/>
    <mergeCell ref="F14:I14"/>
    <mergeCell ref="D14:E14"/>
    <mergeCell ref="K12:L12"/>
    <mergeCell ref="F2:I4"/>
    <mergeCell ref="J2:R2"/>
  </mergeCells>
  <phoneticPr fontId="11"/>
  <dataValidations count="1">
    <dataValidation type="list" allowBlank="1" showInputMessage="1" showErrorMessage="1" sqref="L19:M32" xr:uid="{00000000-0002-0000-0200-000000000000}">
      <formula1>$AJ$2:$AJ$6</formula1>
    </dataValidation>
  </dataValidations>
  <printOptions horizontalCentered="1"/>
  <pageMargins left="0.31496062992125984" right="0.31496062992125984" top="0.55118110236220474" bottom="0.35433070866141736" header="0.31496062992125984" footer="0.31496062992125984"/>
  <pageSetup paperSize="9" scale="95" orientation="landscape" blackAndWhite="1"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1"/>
  <sheetViews>
    <sheetView workbookViewId="0">
      <selection activeCell="F7" sqref="F7"/>
    </sheetView>
  </sheetViews>
  <sheetFormatPr defaultRowHeight="13.5" x14ac:dyDescent="0.15"/>
  <cols>
    <col min="1" max="1" width="9.375" customWidth="1"/>
    <col min="2" max="4" width="18.75" customWidth="1"/>
  </cols>
  <sheetData>
    <row r="1" spans="1:4" x14ac:dyDescent="0.15">
      <c r="A1" s="64"/>
      <c r="B1" s="553" t="s">
        <v>228</v>
      </c>
      <c r="C1" s="554"/>
      <c r="D1" s="65" t="s">
        <v>229</v>
      </c>
    </row>
    <row r="2" spans="1:4" ht="14.25" thickBot="1" x14ac:dyDescent="0.2">
      <c r="A2" s="66" t="s">
        <v>230</v>
      </c>
      <c r="B2" s="67" t="s">
        <v>231</v>
      </c>
      <c r="C2" s="67" t="s">
        <v>232</v>
      </c>
      <c r="D2" s="68" t="s">
        <v>233</v>
      </c>
    </row>
    <row r="3" spans="1:4" x14ac:dyDescent="0.15">
      <c r="A3" s="69">
        <v>2</v>
      </c>
      <c r="B3" s="70">
        <v>0.5</v>
      </c>
      <c r="C3" s="70">
        <v>0.68400000000000005</v>
      </c>
      <c r="D3" s="71">
        <v>0.5</v>
      </c>
    </row>
    <row r="4" spans="1:4" x14ac:dyDescent="0.15">
      <c r="A4" s="72">
        <v>3</v>
      </c>
      <c r="B4" s="73">
        <v>0.33300000000000002</v>
      </c>
      <c r="C4" s="73">
        <v>0.53600000000000003</v>
      </c>
      <c r="D4" s="74">
        <v>0.33400000000000002</v>
      </c>
    </row>
    <row r="5" spans="1:4" x14ac:dyDescent="0.15">
      <c r="A5" s="72">
        <v>4</v>
      </c>
      <c r="B5" s="73">
        <v>0.25</v>
      </c>
      <c r="C5" s="73">
        <v>0.438</v>
      </c>
      <c r="D5" s="74">
        <v>0.25</v>
      </c>
    </row>
    <row r="6" spans="1:4" ht="14.25" thickBot="1" x14ac:dyDescent="0.2">
      <c r="A6" s="75">
        <v>5</v>
      </c>
      <c r="B6" s="76">
        <v>0.2</v>
      </c>
      <c r="C6" s="76">
        <v>0.36899999999999999</v>
      </c>
      <c r="D6" s="77">
        <v>0.2</v>
      </c>
    </row>
    <row r="7" spans="1:4" x14ac:dyDescent="0.15">
      <c r="A7" s="69">
        <v>6</v>
      </c>
      <c r="B7" s="70">
        <v>0.16600000000000001</v>
      </c>
      <c r="C7" s="70">
        <v>0.31900000000000001</v>
      </c>
      <c r="D7" s="71">
        <v>0.16700000000000001</v>
      </c>
    </row>
    <row r="8" spans="1:4" x14ac:dyDescent="0.15">
      <c r="A8" s="72">
        <v>7</v>
      </c>
      <c r="B8" s="73">
        <v>0.14199999999999999</v>
      </c>
      <c r="C8" s="73">
        <v>0.28000000000000003</v>
      </c>
      <c r="D8" s="74">
        <v>0.14299999999999999</v>
      </c>
    </row>
    <row r="9" spans="1:4" x14ac:dyDescent="0.15">
      <c r="A9" s="72">
        <v>8</v>
      </c>
      <c r="B9" s="73">
        <v>0.125</v>
      </c>
      <c r="C9" s="73">
        <v>0.25</v>
      </c>
      <c r="D9" s="74">
        <v>0.125</v>
      </c>
    </row>
    <row r="10" spans="1:4" x14ac:dyDescent="0.15">
      <c r="A10" s="72">
        <v>9</v>
      </c>
      <c r="B10" s="73">
        <v>0.111</v>
      </c>
      <c r="C10" s="73">
        <v>0.22600000000000001</v>
      </c>
      <c r="D10" s="74">
        <v>0.112</v>
      </c>
    </row>
    <row r="11" spans="1:4" ht="14.25" thickBot="1" x14ac:dyDescent="0.2">
      <c r="A11" s="75">
        <v>10</v>
      </c>
      <c r="B11" s="76">
        <v>0.1</v>
      </c>
      <c r="C11" s="76">
        <v>0.20599999999999999</v>
      </c>
      <c r="D11" s="77">
        <v>0.1</v>
      </c>
    </row>
    <row r="12" spans="1:4" x14ac:dyDescent="0.15">
      <c r="A12" s="69">
        <v>11</v>
      </c>
      <c r="B12" s="70">
        <v>0.09</v>
      </c>
      <c r="C12" s="70">
        <v>0.189</v>
      </c>
      <c r="D12" s="71">
        <v>9.0999999999999998E-2</v>
      </c>
    </row>
    <row r="13" spans="1:4" x14ac:dyDescent="0.15">
      <c r="A13" s="72">
        <v>12</v>
      </c>
      <c r="B13" s="73">
        <v>8.3000000000000004E-2</v>
      </c>
      <c r="C13" s="73">
        <v>0.17499999999999999</v>
      </c>
      <c r="D13" s="74">
        <v>8.4000000000000005E-2</v>
      </c>
    </row>
    <row r="14" spans="1:4" x14ac:dyDescent="0.15">
      <c r="A14" s="72">
        <v>13</v>
      </c>
      <c r="B14" s="73">
        <v>7.5999999999999998E-2</v>
      </c>
      <c r="C14" s="73">
        <v>0.16200000000000001</v>
      </c>
      <c r="D14" s="74">
        <v>7.6999999999999999E-2</v>
      </c>
    </row>
    <row r="15" spans="1:4" x14ac:dyDescent="0.15">
      <c r="A15" s="72">
        <v>14</v>
      </c>
      <c r="B15" s="73">
        <v>7.0999999999999994E-2</v>
      </c>
      <c r="C15" s="73">
        <v>0.152</v>
      </c>
      <c r="D15" s="74">
        <v>7.1999999999999995E-2</v>
      </c>
    </row>
    <row r="16" spans="1:4" ht="14.25" thickBot="1" x14ac:dyDescent="0.2">
      <c r="A16" s="75">
        <v>15</v>
      </c>
      <c r="B16" s="76">
        <v>6.6000000000000003E-2</v>
      </c>
      <c r="C16" s="76">
        <v>0.14199999999999999</v>
      </c>
      <c r="D16" s="77">
        <v>6.7000000000000004E-2</v>
      </c>
    </row>
    <row r="17" spans="1:4" x14ac:dyDescent="0.15">
      <c r="A17" s="69">
        <v>16</v>
      </c>
      <c r="B17" s="70">
        <v>6.2E-2</v>
      </c>
      <c r="C17" s="70">
        <v>0.13400000000000001</v>
      </c>
      <c r="D17" s="71">
        <v>6.3E-2</v>
      </c>
    </row>
    <row r="18" spans="1:4" x14ac:dyDescent="0.15">
      <c r="A18" s="72">
        <v>17</v>
      </c>
      <c r="B18" s="73">
        <v>5.8000000000000003E-2</v>
      </c>
      <c r="C18" s="73">
        <v>0.127</v>
      </c>
      <c r="D18" s="74">
        <v>5.8999999999999997E-2</v>
      </c>
    </row>
    <row r="19" spans="1:4" x14ac:dyDescent="0.15">
      <c r="A19" s="72">
        <v>18</v>
      </c>
      <c r="B19" s="73">
        <v>5.5E-2</v>
      </c>
      <c r="C19" s="73">
        <v>0.12</v>
      </c>
      <c r="D19" s="74">
        <v>5.6000000000000001E-2</v>
      </c>
    </row>
    <row r="20" spans="1:4" x14ac:dyDescent="0.15">
      <c r="A20" s="72">
        <v>19</v>
      </c>
      <c r="B20" s="73">
        <v>5.1999999999999998E-2</v>
      </c>
      <c r="C20" s="73">
        <v>0.114</v>
      </c>
      <c r="D20" s="74">
        <v>5.2999999999999999E-2</v>
      </c>
    </row>
    <row r="21" spans="1:4" ht="14.25" thickBot="1" x14ac:dyDescent="0.2">
      <c r="A21" s="75">
        <v>20</v>
      </c>
      <c r="B21" s="76">
        <v>0.05</v>
      </c>
      <c r="C21" s="76">
        <v>0.109</v>
      </c>
      <c r="D21" s="77">
        <v>0.05</v>
      </c>
    </row>
    <row r="22" spans="1:4" x14ac:dyDescent="0.15">
      <c r="A22" s="69">
        <v>21</v>
      </c>
      <c r="B22" s="70">
        <v>4.8000000000000001E-2</v>
      </c>
      <c r="C22" s="70">
        <v>0.104</v>
      </c>
      <c r="D22" s="71">
        <v>4.8000000000000001E-2</v>
      </c>
    </row>
    <row r="23" spans="1:4" x14ac:dyDescent="0.15">
      <c r="A23" s="72">
        <v>22</v>
      </c>
      <c r="B23" s="73">
        <v>4.5999999999999999E-2</v>
      </c>
      <c r="C23" s="73">
        <v>9.9000000000000005E-2</v>
      </c>
      <c r="D23" s="74">
        <v>4.5999999999999999E-2</v>
      </c>
    </row>
    <row r="24" spans="1:4" x14ac:dyDescent="0.15">
      <c r="A24" s="72">
        <v>23</v>
      </c>
      <c r="B24" s="73">
        <v>4.3999999999999997E-2</v>
      </c>
      <c r="C24" s="73">
        <v>9.5000000000000001E-2</v>
      </c>
      <c r="D24" s="74">
        <v>4.3999999999999997E-2</v>
      </c>
    </row>
    <row r="25" spans="1:4" x14ac:dyDescent="0.15">
      <c r="A25" s="72">
        <v>24</v>
      </c>
      <c r="B25" s="73">
        <v>4.2000000000000003E-2</v>
      </c>
      <c r="C25" s="73">
        <v>9.1999999999999998E-2</v>
      </c>
      <c r="D25" s="74">
        <v>4.2000000000000003E-2</v>
      </c>
    </row>
    <row r="26" spans="1:4" ht="14.25" thickBot="1" x14ac:dyDescent="0.2">
      <c r="A26" s="75">
        <v>25</v>
      </c>
      <c r="B26" s="76">
        <v>0.04</v>
      </c>
      <c r="C26" s="76">
        <v>8.7999999999999995E-2</v>
      </c>
      <c r="D26" s="77">
        <v>0.04</v>
      </c>
    </row>
    <row r="27" spans="1:4" x14ac:dyDescent="0.15">
      <c r="A27" s="69">
        <v>26</v>
      </c>
      <c r="B27" s="70">
        <v>3.9E-2</v>
      </c>
      <c r="C27" s="70">
        <v>8.5000000000000006E-2</v>
      </c>
      <c r="D27" s="71">
        <v>3.9E-2</v>
      </c>
    </row>
    <row r="28" spans="1:4" x14ac:dyDescent="0.15">
      <c r="A28" s="72">
        <v>27</v>
      </c>
      <c r="B28" s="73">
        <v>3.6999999999999998E-2</v>
      </c>
      <c r="C28" s="73">
        <v>8.2000000000000003E-2</v>
      </c>
      <c r="D28" s="74">
        <v>3.7999999999999999E-2</v>
      </c>
    </row>
    <row r="29" spans="1:4" x14ac:dyDescent="0.15">
      <c r="A29" s="72">
        <v>28</v>
      </c>
      <c r="B29" s="73">
        <v>3.5999999999999997E-2</v>
      </c>
      <c r="C29" s="73">
        <v>7.9000000000000001E-2</v>
      </c>
      <c r="D29" s="74">
        <v>3.5999999999999997E-2</v>
      </c>
    </row>
    <row r="30" spans="1:4" x14ac:dyDescent="0.15">
      <c r="A30" s="72">
        <v>29</v>
      </c>
      <c r="B30" s="73">
        <v>3.5000000000000003E-2</v>
      </c>
      <c r="C30" s="73">
        <v>7.5999999999999998E-2</v>
      </c>
      <c r="D30" s="74">
        <v>3.5000000000000003E-2</v>
      </c>
    </row>
    <row r="31" spans="1:4" ht="14.25" thickBot="1" x14ac:dyDescent="0.2">
      <c r="A31" s="75">
        <v>30</v>
      </c>
      <c r="B31" s="76">
        <v>3.4000000000000002E-2</v>
      </c>
      <c r="C31" s="76">
        <v>7.3999999999999996E-2</v>
      </c>
      <c r="D31" s="77">
        <v>3.4000000000000002E-2</v>
      </c>
    </row>
    <row r="32" spans="1:4" x14ac:dyDescent="0.15">
      <c r="A32" s="69">
        <v>31</v>
      </c>
      <c r="B32" s="70">
        <v>3.3000000000000002E-2</v>
      </c>
      <c r="C32" s="70">
        <v>7.1999999999999995E-2</v>
      </c>
      <c r="D32" s="71">
        <v>3.3000000000000002E-2</v>
      </c>
    </row>
    <row r="33" spans="1:4" x14ac:dyDescent="0.15">
      <c r="A33" s="72">
        <v>32</v>
      </c>
      <c r="B33" s="73">
        <v>3.2000000000000001E-2</v>
      </c>
      <c r="C33" s="73">
        <v>6.9000000000000006E-2</v>
      </c>
      <c r="D33" s="74">
        <v>3.2000000000000001E-2</v>
      </c>
    </row>
    <row r="34" spans="1:4" x14ac:dyDescent="0.15">
      <c r="A34" s="72">
        <v>33</v>
      </c>
      <c r="B34" s="73">
        <v>3.1E-2</v>
      </c>
      <c r="C34" s="73">
        <v>6.7000000000000004E-2</v>
      </c>
      <c r="D34" s="74">
        <v>3.1E-2</v>
      </c>
    </row>
    <row r="35" spans="1:4" x14ac:dyDescent="0.15">
      <c r="A35" s="72">
        <v>34</v>
      </c>
      <c r="B35" s="73">
        <v>0.03</v>
      </c>
      <c r="C35" s="73">
        <v>6.6000000000000003E-2</v>
      </c>
      <c r="D35" s="74">
        <v>0.03</v>
      </c>
    </row>
    <row r="36" spans="1:4" ht="14.25" thickBot="1" x14ac:dyDescent="0.2">
      <c r="A36" s="75">
        <v>35</v>
      </c>
      <c r="B36" s="76">
        <v>2.9000000000000001E-2</v>
      </c>
      <c r="C36" s="76">
        <v>6.4000000000000001E-2</v>
      </c>
      <c r="D36" s="77">
        <v>2.9000000000000001E-2</v>
      </c>
    </row>
    <row r="37" spans="1:4" x14ac:dyDescent="0.15">
      <c r="A37" s="69">
        <v>36</v>
      </c>
      <c r="B37" s="70">
        <v>2.8000000000000001E-2</v>
      </c>
      <c r="C37" s="70">
        <v>6.2E-2</v>
      </c>
      <c r="D37" s="71">
        <v>2.8000000000000001E-2</v>
      </c>
    </row>
    <row r="38" spans="1:4" x14ac:dyDescent="0.15">
      <c r="A38" s="72">
        <v>37</v>
      </c>
      <c r="B38" s="73">
        <v>2.7E-2</v>
      </c>
      <c r="C38" s="73">
        <v>0.06</v>
      </c>
      <c r="D38" s="74">
        <v>2.8000000000000001E-2</v>
      </c>
    </row>
    <row r="39" spans="1:4" x14ac:dyDescent="0.15">
      <c r="A39" s="72">
        <v>38</v>
      </c>
      <c r="B39" s="73">
        <v>2.7E-2</v>
      </c>
      <c r="C39" s="73">
        <v>5.8999999999999997E-2</v>
      </c>
      <c r="D39" s="74">
        <v>2.7E-2</v>
      </c>
    </row>
    <row r="40" spans="1:4" x14ac:dyDescent="0.15">
      <c r="A40" s="72">
        <v>39</v>
      </c>
      <c r="B40" s="73">
        <v>2.5999999999999999E-2</v>
      </c>
      <c r="C40" s="73">
        <v>5.7000000000000002E-2</v>
      </c>
      <c r="D40" s="74">
        <v>2.5999999999999999E-2</v>
      </c>
    </row>
    <row r="41" spans="1:4" ht="14.25" thickBot="1" x14ac:dyDescent="0.2">
      <c r="A41" s="75">
        <v>40</v>
      </c>
      <c r="B41" s="76">
        <v>2.5000000000000001E-2</v>
      </c>
      <c r="C41" s="76">
        <v>5.6000000000000001E-2</v>
      </c>
      <c r="D41" s="77">
        <v>2.5000000000000001E-2</v>
      </c>
    </row>
    <row r="42" spans="1:4" x14ac:dyDescent="0.15">
      <c r="A42" s="69">
        <v>41</v>
      </c>
      <c r="B42" s="70">
        <v>2.5000000000000001E-2</v>
      </c>
      <c r="C42" s="70">
        <v>5.5E-2</v>
      </c>
      <c r="D42" s="71">
        <v>2.5000000000000001E-2</v>
      </c>
    </row>
    <row r="43" spans="1:4" x14ac:dyDescent="0.15">
      <c r="A43" s="72">
        <v>42</v>
      </c>
      <c r="B43" s="73">
        <v>2.4E-2</v>
      </c>
      <c r="C43" s="73">
        <v>5.2999999999999999E-2</v>
      </c>
      <c r="D43" s="74">
        <v>2.4E-2</v>
      </c>
    </row>
    <row r="44" spans="1:4" x14ac:dyDescent="0.15">
      <c r="A44" s="72">
        <v>43</v>
      </c>
      <c r="B44" s="73">
        <v>2.4E-2</v>
      </c>
      <c r="C44" s="73">
        <v>5.1999999999999998E-2</v>
      </c>
      <c r="D44" s="74">
        <v>2.4E-2</v>
      </c>
    </row>
    <row r="45" spans="1:4" x14ac:dyDescent="0.15">
      <c r="A45" s="72">
        <v>44</v>
      </c>
      <c r="B45" s="73">
        <v>2.3E-2</v>
      </c>
      <c r="C45" s="73">
        <v>5.0999999999999997E-2</v>
      </c>
      <c r="D45" s="74">
        <v>2.3E-2</v>
      </c>
    </row>
    <row r="46" spans="1:4" ht="14.25" thickBot="1" x14ac:dyDescent="0.2">
      <c r="A46" s="75">
        <v>45</v>
      </c>
      <c r="B46" s="76">
        <v>2.3E-2</v>
      </c>
      <c r="C46" s="76">
        <v>0.05</v>
      </c>
      <c r="D46" s="77">
        <v>2.3E-2</v>
      </c>
    </row>
    <row r="47" spans="1:4" x14ac:dyDescent="0.15">
      <c r="A47" s="69">
        <v>46</v>
      </c>
      <c r="B47" s="70">
        <v>2.1999999999999999E-2</v>
      </c>
      <c r="C47" s="70">
        <v>4.9000000000000002E-2</v>
      </c>
      <c r="D47" s="71">
        <v>2.1999999999999999E-2</v>
      </c>
    </row>
    <row r="48" spans="1:4" x14ac:dyDescent="0.15">
      <c r="A48" s="72">
        <v>47</v>
      </c>
      <c r="B48" s="73">
        <v>2.1999999999999999E-2</v>
      </c>
      <c r="C48" s="73">
        <v>4.8000000000000001E-2</v>
      </c>
      <c r="D48" s="74">
        <v>2.1999999999999999E-2</v>
      </c>
    </row>
    <row r="49" spans="1:4" x14ac:dyDescent="0.15">
      <c r="A49" s="72">
        <v>48</v>
      </c>
      <c r="B49" s="73">
        <v>2.1000000000000001E-2</v>
      </c>
      <c r="C49" s="73">
        <v>4.7E-2</v>
      </c>
      <c r="D49" s="74">
        <v>2.1000000000000001E-2</v>
      </c>
    </row>
    <row r="50" spans="1:4" x14ac:dyDescent="0.15">
      <c r="A50" s="72">
        <v>49</v>
      </c>
      <c r="B50" s="73">
        <v>2.1000000000000001E-2</v>
      </c>
      <c r="C50" s="73">
        <v>4.5999999999999999E-2</v>
      </c>
      <c r="D50" s="74">
        <v>2.1000000000000001E-2</v>
      </c>
    </row>
    <row r="51" spans="1:4" ht="14.25" thickBot="1" x14ac:dyDescent="0.2">
      <c r="A51" s="75">
        <v>50</v>
      </c>
      <c r="B51" s="76">
        <v>0.02</v>
      </c>
      <c r="C51" s="76">
        <v>4.4999999999999998E-2</v>
      </c>
      <c r="D51" s="77">
        <v>0.02</v>
      </c>
    </row>
  </sheetData>
  <mergeCells count="1">
    <mergeCell ref="B1:C1"/>
  </mergeCells>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収支計算書入力について</vt:lpstr>
      <vt:lpstr>収支計算-表</vt:lpstr>
      <vt:lpstr>収支計算書-裏</vt:lpstr>
      <vt:lpstr>償却率表</vt:lpstr>
      <vt:lpstr>'収支計算書-裏'!Print_Area</vt:lpstr>
      <vt:lpstr>'収支計算-表'!Print_Area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収支内訳書　農業</dc:title>
  <dc:creator>user</dc:creator>
  <dc:description>とりあえず何でも自分でやってみよう</dc:description>
  <cp:lastModifiedBy>takaぼん</cp:lastModifiedBy>
  <cp:lastPrinted>2026-01-16T12:58:23Z</cp:lastPrinted>
  <dcterms:created xsi:type="dcterms:W3CDTF">2014-12-11T13:25:26Z</dcterms:created>
  <dcterms:modified xsi:type="dcterms:W3CDTF">2026-01-16T12:58:53Z</dcterms:modified>
</cp:coreProperties>
</file>