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zu\Desktop\"/>
    </mc:Choice>
  </mc:AlternateContent>
  <xr:revisionPtr revIDLastSave="0" documentId="8_{52D1A2E6-CFAA-414E-8E69-1D8E8A524B1F}" xr6:coauthVersionLast="47" xr6:coauthVersionMax="47" xr10:uidLastSave="{00000000-0000-0000-0000-000000000000}"/>
  <bookViews>
    <workbookView xWindow="2655" yWindow="780" windowWidth="25560" windowHeight="19395" activeTab="1" xr2:uid="{00000000-000D-0000-FFFF-FFFF00000000}"/>
  </bookViews>
  <sheets>
    <sheet name="名簿" sheetId="2" r:id="rId1"/>
    <sheet name="集金袋" sheetId="1" r:id="rId2"/>
  </sheets>
  <definedNames>
    <definedName name="_xlnm.Print_Area" localSheetId="1">集金袋!$B$1:$G$250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B228" i="1"/>
  <c r="B203" i="1"/>
  <c r="B178" i="1"/>
  <c r="B153" i="1"/>
  <c r="B128" i="1"/>
  <c r="B103" i="1"/>
  <c r="B78" i="1"/>
  <c r="B53" i="1"/>
  <c r="B28" i="1"/>
  <c r="B3" i="1"/>
  <c r="D250" i="1" l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C21" i="1"/>
  <c r="D21" i="1"/>
  <c r="D25" i="1"/>
  <c r="C25" i="1"/>
  <c r="D24" i="1"/>
  <c r="C24" i="1"/>
  <c r="D23" i="1"/>
  <c r="C23" i="1"/>
  <c r="D22" i="1"/>
  <c r="C22" i="1"/>
  <c r="D20" i="1"/>
  <c r="C20" i="1"/>
  <c r="D19" i="1"/>
  <c r="C19" i="1"/>
  <c r="D15" i="1"/>
  <c r="D16" i="1"/>
  <c r="D17" i="1"/>
  <c r="D14" i="1"/>
  <c r="D13" i="1"/>
  <c r="D12" i="1"/>
  <c r="D11" i="1"/>
  <c r="D10" i="1"/>
  <c r="D9" i="1"/>
  <c r="D8" i="1"/>
  <c r="D7" i="1"/>
  <c r="C17" i="1"/>
  <c r="C16" i="1"/>
  <c r="C15" i="1"/>
  <c r="C14" i="1"/>
  <c r="C13" i="1"/>
  <c r="C12" i="1"/>
  <c r="C11" i="1"/>
  <c r="C10" i="1"/>
  <c r="C9" i="1"/>
  <c r="C8" i="1"/>
  <c r="C7" i="1"/>
  <c r="D6" i="1"/>
  <c r="C18" i="1"/>
  <c r="D18" i="1"/>
  <c r="C4" i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93" i="2"/>
  <c r="Y94" i="2"/>
  <c r="Y95" i="2"/>
  <c r="Y96" i="2"/>
  <c r="Y97" i="2"/>
  <c r="Y98" i="2"/>
  <c r="Y99" i="2"/>
  <c r="Y100" i="2"/>
  <c r="Y101" i="2"/>
  <c r="Y102" i="2"/>
  <c r="Y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E103" i="2"/>
  <c r="D227" i="1"/>
  <c r="D202" i="1"/>
  <c r="D177" i="1"/>
  <c r="D152" i="1"/>
  <c r="D127" i="1"/>
  <c r="D102" i="1"/>
  <c r="D77" i="1"/>
  <c r="D52" i="1"/>
  <c r="E229" i="1"/>
  <c r="C229" i="1"/>
  <c r="E204" i="1"/>
  <c r="C204" i="1"/>
  <c r="E179" i="1"/>
  <c r="C179" i="1"/>
  <c r="E154" i="1"/>
  <c r="C154" i="1"/>
  <c r="E129" i="1"/>
  <c r="C129" i="1"/>
  <c r="E104" i="1"/>
  <c r="C104" i="1"/>
  <c r="E79" i="1"/>
  <c r="C79" i="1"/>
  <c r="E54" i="1"/>
  <c r="C54" i="1"/>
  <c r="E29" i="1"/>
  <c r="C29" i="1"/>
  <c r="D27" i="1"/>
  <c r="E4" i="1"/>
  <c r="D2" i="1"/>
  <c r="Y10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名簿の集金欄の金額は封筒には反映されません
</t>
        </r>
      </text>
    </comment>
  </commentList>
</comments>
</file>

<file path=xl/sharedStrings.xml><?xml version="1.0" encoding="utf-8"?>
<sst xmlns="http://schemas.openxmlformats.org/spreadsheetml/2006/main" count="158" uniqueCount="100">
  <si>
    <t>氏名</t>
    <rPh sb="0" eb="2">
      <t>シメイ</t>
    </rPh>
    <phoneticPr fontId="2"/>
  </si>
  <si>
    <t>摘要</t>
    <rPh sb="0" eb="2">
      <t>テキヨウ</t>
    </rPh>
    <phoneticPr fontId="2"/>
  </si>
  <si>
    <t>金額</t>
    <rPh sb="0" eb="2">
      <t>キンガク</t>
    </rPh>
    <phoneticPr fontId="2"/>
  </si>
  <si>
    <t>受領年月日</t>
    <rPh sb="0" eb="2">
      <t>ジュリョウ</t>
    </rPh>
    <rPh sb="2" eb="3">
      <t>ネン</t>
    </rPh>
    <rPh sb="3" eb="4">
      <t>ガツ</t>
    </rPh>
    <rPh sb="4" eb="5">
      <t>ヒ</t>
    </rPh>
    <phoneticPr fontId="2"/>
  </si>
  <si>
    <t>受領印</t>
    <rPh sb="0" eb="2">
      <t>ジュリョウ</t>
    </rPh>
    <rPh sb="2" eb="3">
      <t>イン</t>
    </rPh>
    <phoneticPr fontId="2"/>
  </si>
  <si>
    <t>備考</t>
    <rPh sb="0" eb="2">
      <t>ビコウ</t>
    </rPh>
    <phoneticPr fontId="2"/>
  </si>
  <si>
    <t>集　金　袋</t>
    <rPh sb="0" eb="1">
      <t>シュウ</t>
    </rPh>
    <rPh sb="2" eb="3">
      <t>カネ</t>
    </rPh>
    <rPh sb="4" eb="5">
      <t>フクロ</t>
    </rPh>
    <phoneticPr fontId="2"/>
  </si>
  <si>
    <t>山田　太郎</t>
    <rPh sb="0" eb="2">
      <t>ヤマダ</t>
    </rPh>
    <rPh sb="3" eb="5">
      <t>タロウ</t>
    </rPh>
    <phoneticPr fontId="2"/>
  </si>
  <si>
    <t>田中　次郎</t>
    <rPh sb="0" eb="2">
      <t>タナカ</t>
    </rPh>
    <rPh sb="3" eb="5">
      <t>ジロウ</t>
    </rPh>
    <phoneticPr fontId="2"/>
  </si>
  <si>
    <t>佐藤　三郎</t>
    <rPh sb="0" eb="2">
      <t>サトウ</t>
    </rPh>
    <rPh sb="3" eb="5">
      <t>サブロウ</t>
    </rPh>
    <phoneticPr fontId="2"/>
  </si>
  <si>
    <t>吉田　四郎</t>
    <rPh sb="0" eb="2">
      <t>ヨシダ</t>
    </rPh>
    <rPh sb="3" eb="5">
      <t>シロウ</t>
    </rPh>
    <phoneticPr fontId="2"/>
  </si>
  <si>
    <t>高橋　五郎</t>
    <rPh sb="0" eb="2">
      <t>タカハシ</t>
    </rPh>
    <rPh sb="3" eb="5">
      <t>ゴロウ</t>
    </rPh>
    <phoneticPr fontId="2"/>
  </si>
  <si>
    <t>計</t>
    <rPh sb="0" eb="1">
      <t>ケイ</t>
    </rPh>
    <phoneticPr fontId="2"/>
  </si>
  <si>
    <t>集金01</t>
    <rPh sb="0" eb="2">
      <t>シュウキン</t>
    </rPh>
    <phoneticPr fontId="2"/>
  </si>
  <si>
    <t>集金02</t>
    <rPh sb="0" eb="2">
      <t>シュウキン</t>
    </rPh>
    <phoneticPr fontId="2"/>
  </si>
  <si>
    <t>集金03</t>
    <rPh sb="0" eb="2">
      <t>シュウキン</t>
    </rPh>
    <phoneticPr fontId="2"/>
  </si>
  <si>
    <t>集金04</t>
    <rPh sb="0" eb="2">
      <t>シュウキン</t>
    </rPh>
    <phoneticPr fontId="2"/>
  </si>
  <si>
    <t>集金05</t>
    <rPh sb="0" eb="2">
      <t>シュウキン</t>
    </rPh>
    <phoneticPr fontId="2"/>
  </si>
  <si>
    <t>集金06</t>
    <rPh sb="0" eb="2">
      <t>シュウキン</t>
    </rPh>
    <phoneticPr fontId="2"/>
  </si>
  <si>
    <t>集金07</t>
    <rPh sb="0" eb="2">
      <t>シュウキン</t>
    </rPh>
    <phoneticPr fontId="2"/>
  </si>
  <si>
    <t>集金08</t>
    <rPh sb="0" eb="2">
      <t>シュウキン</t>
    </rPh>
    <phoneticPr fontId="2"/>
  </si>
  <si>
    <t>集金09</t>
    <rPh sb="0" eb="2">
      <t>シュウキン</t>
    </rPh>
    <phoneticPr fontId="2"/>
  </si>
  <si>
    <t>集金10</t>
    <rPh sb="0" eb="2">
      <t>シュウキン</t>
    </rPh>
    <phoneticPr fontId="2"/>
  </si>
  <si>
    <t>集金11</t>
    <rPh sb="0" eb="2">
      <t>シュウキン</t>
    </rPh>
    <phoneticPr fontId="2"/>
  </si>
  <si>
    <t>集金12</t>
    <rPh sb="0" eb="2">
      <t>シュウキン</t>
    </rPh>
    <phoneticPr fontId="2"/>
  </si>
  <si>
    <t>集金13</t>
    <rPh sb="0" eb="2">
      <t>シュウキン</t>
    </rPh>
    <phoneticPr fontId="2"/>
  </si>
  <si>
    <t>集金14</t>
    <rPh sb="0" eb="2">
      <t>シュウキン</t>
    </rPh>
    <phoneticPr fontId="2"/>
  </si>
  <si>
    <t>集金15</t>
    <rPh sb="0" eb="2">
      <t>シュウキン</t>
    </rPh>
    <phoneticPr fontId="2"/>
  </si>
  <si>
    <t>集金16</t>
    <rPh sb="0" eb="2">
      <t>シュウキン</t>
    </rPh>
    <phoneticPr fontId="2"/>
  </si>
  <si>
    <t>集金17</t>
    <rPh sb="0" eb="2">
      <t>シュウキン</t>
    </rPh>
    <phoneticPr fontId="2"/>
  </si>
  <si>
    <t>集金18</t>
    <rPh sb="0" eb="2">
      <t>シュウキン</t>
    </rPh>
    <phoneticPr fontId="2"/>
  </si>
  <si>
    <t>集金19</t>
    <rPh sb="0" eb="2">
      <t>シュウキン</t>
    </rPh>
    <phoneticPr fontId="2"/>
  </si>
  <si>
    <t>集金20</t>
    <rPh sb="0" eb="2">
      <t>シュウキン</t>
    </rPh>
    <phoneticPr fontId="2"/>
  </si>
  <si>
    <t>世田谷スポーツ少年団</t>
    <rPh sb="0" eb="3">
      <t>セタガヤ</t>
    </rPh>
    <rPh sb="7" eb="10">
      <t>ショウネンダン</t>
    </rPh>
    <phoneticPr fontId="2"/>
  </si>
  <si>
    <t>学年又はグループ</t>
    <rPh sb="0" eb="2">
      <t>ガクネン</t>
    </rPh>
    <rPh sb="2" eb="3">
      <t>マタ</t>
    </rPh>
    <phoneticPr fontId="2"/>
  </si>
  <si>
    <t>補　B</t>
    <rPh sb="0" eb="1">
      <t>ホ</t>
    </rPh>
    <phoneticPr fontId="2"/>
  </si>
  <si>
    <t>-</t>
    <phoneticPr fontId="2"/>
  </si>
  <si>
    <t>団体名</t>
    <rPh sb="0" eb="3">
      <t>ダンタイメイ</t>
    </rPh>
    <phoneticPr fontId="2"/>
  </si>
  <si>
    <t>この色のセルに必要事項を入力してください。</t>
    <rPh sb="2" eb="3">
      <t>イロ</t>
    </rPh>
    <rPh sb="7" eb="9">
      <t>ヒツヨウ</t>
    </rPh>
    <rPh sb="9" eb="11">
      <t>ジコウ</t>
    </rPh>
    <rPh sb="12" eb="14">
      <t>ニュウリョク</t>
    </rPh>
    <phoneticPr fontId="2"/>
  </si>
  <si>
    <t>名簿の集金額欄には集金実績を入力し計算出来ます。</t>
    <rPh sb="0" eb="2">
      <t>メイボ</t>
    </rPh>
    <rPh sb="3" eb="5">
      <t>シュウキン</t>
    </rPh>
    <rPh sb="5" eb="6">
      <t>ガク</t>
    </rPh>
    <rPh sb="6" eb="7">
      <t>ラン</t>
    </rPh>
    <rPh sb="9" eb="11">
      <t>シュウキン</t>
    </rPh>
    <rPh sb="11" eb="13">
      <t>ジッセキ</t>
    </rPh>
    <rPh sb="14" eb="16">
      <t>ニュウリョク</t>
    </rPh>
    <rPh sb="17" eb="19">
      <t>ケイサン</t>
    </rPh>
    <rPh sb="19" eb="21">
      <t>デキ</t>
    </rPh>
    <phoneticPr fontId="2"/>
  </si>
  <si>
    <t>計算式の含まれるセル（式の意味がわからない方は削除しないようにしましょう。）</t>
    <rPh sb="0" eb="3">
      <t>ケイサンシキ</t>
    </rPh>
    <rPh sb="4" eb="5">
      <t>フク</t>
    </rPh>
    <rPh sb="11" eb="12">
      <t>シキ</t>
    </rPh>
    <rPh sb="13" eb="15">
      <t>イミ</t>
    </rPh>
    <rPh sb="21" eb="22">
      <t>カタ</t>
    </rPh>
    <rPh sb="23" eb="25">
      <t>サクジョ</t>
    </rPh>
    <phoneticPr fontId="2"/>
  </si>
  <si>
    <t>特別会費</t>
    <rPh sb="0" eb="2">
      <t>トクベツ</t>
    </rPh>
    <rPh sb="2" eb="4">
      <t>カイヒ</t>
    </rPh>
    <phoneticPr fontId="2"/>
  </si>
  <si>
    <t>no.1</t>
    <phoneticPr fontId="2"/>
  </si>
  <si>
    <t>○○市遠征宿泊費</t>
    <rPh sb="2" eb="3">
      <t>シ</t>
    </rPh>
    <rPh sb="3" eb="5">
      <t>エンセイ</t>
    </rPh>
    <rPh sb="5" eb="8">
      <t>シュクハクヒ</t>
    </rPh>
    <phoneticPr fontId="2"/>
  </si>
  <si>
    <t>チームTシャツ</t>
    <phoneticPr fontId="2"/>
  </si>
  <si>
    <t>5/5慰労会</t>
    <rPh sb="3" eb="6">
      <t>イロウカイ</t>
    </rPh>
    <phoneticPr fontId="2"/>
  </si>
  <si>
    <t>4月分会費 その他</t>
    <rPh sb="1" eb="2">
      <t>ガツ</t>
    </rPh>
    <rPh sb="2" eb="3">
      <t>ブン</t>
    </rPh>
    <rPh sb="3" eb="5">
      <t>カイヒ</t>
    </rPh>
    <rPh sb="8" eb="9">
      <t>タ</t>
    </rPh>
    <phoneticPr fontId="2"/>
  </si>
  <si>
    <t>5月分会費</t>
    <rPh sb="1" eb="2">
      <t>ガツ</t>
    </rPh>
    <rPh sb="2" eb="3">
      <t>ブン</t>
    </rPh>
    <rPh sb="3" eb="5">
      <t>カイヒ</t>
    </rPh>
    <phoneticPr fontId="2"/>
  </si>
  <si>
    <t>6月分会費</t>
    <rPh sb="1" eb="2">
      <t>ガツ</t>
    </rPh>
    <rPh sb="2" eb="3">
      <t>ブン</t>
    </rPh>
    <rPh sb="3" eb="5">
      <t>カイヒ</t>
    </rPh>
    <phoneticPr fontId="2"/>
  </si>
  <si>
    <t>7月分会費</t>
    <rPh sb="1" eb="2">
      <t>ガツ</t>
    </rPh>
    <rPh sb="2" eb="3">
      <t>ブン</t>
    </rPh>
    <rPh sb="3" eb="5">
      <t>カイヒ</t>
    </rPh>
    <phoneticPr fontId="2"/>
  </si>
  <si>
    <t>8月分会費</t>
    <rPh sb="1" eb="2">
      <t>ガツ</t>
    </rPh>
    <rPh sb="2" eb="3">
      <t>ブン</t>
    </rPh>
    <rPh sb="3" eb="5">
      <t>カイヒ</t>
    </rPh>
    <phoneticPr fontId="2"/>
  </si>
  <si>
    <t>9月分会費</t>
    <rPh sb="1" eb="2">
      <t>ガツ</t>
    </rPh>
    <rPh sb="2" eb="3">
      <t>ブン</t>
    </rPh>
    <rPh sb="3" eb="5">
      <t>カイヒ</t>
    </rPh>
    <phoneticPr fontId="2"/>
  </si>
  <si>
    <t>10月分会費</t>
    <rPh sb="2" eb="3">
      <t>ガツ</t>
    </rPh>
    <rPh sb="3" eb="4">
      <t>ブン</t>
    </rPh>
    <rPh sb="4" eb="6">
      <t>カイヒ</t>
    </rPh>
    <phoneticPr fontId="2"/>
  </si>
  <si>
    <t>11月分会費</t>
    <rPh sb="2" eb="3">
      <t>ガツ</t>
    </rPh>
    <rPh sb="3" eb="4">
      <t>ブン</t>
    </rPh>
    <rPh sb="4" eb="6">
      <t>カイヒ</t>
    </rPh>
    <phoneticPr fontId="2"/>
  </si>
  <si>
    <t>12月分会費</t>
    <rPh sb="2" eb="3">
      <t>ガツ</t>
    </rPh>
    <rPh sb="3" eb="4">
      <t>ブン</t>
    </rPh>
    <rPh sb="4" eb="6">
      <t>カイヒ</t>
    </rPh>
    <phoneticPr fontId="2"/>
  </si>
  <si>
    <t>1月分会費</t>
    <rPh sb="1" eb="2">
      <t>ガツ</t>
    </rPh>
    <rPh sb="2" eb="3">
      <t>ブン</t>
    </rPh>
    <rPh sb="3" eb="5">
      <t>カイヒ</t>
    </rPh>
    <phoneticPr fontId="2"/>
  </si>
  <si>
    <t>2月分会費</t>
    <rPh sb="1" eb="2">
      <t>ガツ</t>
    </rPh>
    <rPh sb="2" eb="3">
      <t>ブン</t>
    </rPh>
    <rPh sb="3" eb="5">
      <t>カイヒ</t>
    </rPh>
    <phoneticPr fontId="2"/>
  </si>
  <si>
    <t>3月分会費</t>
    <rPh sb="1" eb="2">
      <t>ガツ</t>
    </rPh>
    <rPh sb="2" eb="3">
      <t>ブン</t>
    </rPh>
    <rPh sb="3" eb="5">
      <t>カイヒ</t>
    </rPh>
    <phoneticPr fontId="2"/>
  </si>
  <si>
    <t>高橋　六</t>
    <rPh sb="0" eb="2">
      <t>タカハシ</t>
    </rPh>
    <rPh sb="3" eb="4">
      <t>ロク</t>
    </rPh>
    <phoneticPr fontId="2"/>
  </si>
  <si>
    <t>高橋　7</t>
    <rPh sb="0" eb="2">
      <t>タカハシ</t>
    </rPh>
    <phoneticPr fontId="2"/>
  </si>
  <si>
    <t>高橋　8</t>
    <rPh sb="0" eb="2">
      <t>タカハシ</t>
    </rPh>
    <phoneticPr fontId="2"/>
  </si>
  <si>
    <t>高橋　9</t>
    <rPh sb="0" eb="2">
      <t>タカハシ</t>
    </rPh>
    <phoneticPr fontId="2"/>
  </si>
  <si>
    <t>高橋　10</t>
    <rPh sb="0" eb="2">
      <t>タカハシ</t>
    </rPh>
    <phoneticPr fontId="2"/>
  </si>
  <si>
    <t>高橋　11</t>
    <rPh sb="0" eb="2">
      <t>タカハシ</t>
    </rPh>
    <phoneticPr fontId="2"/>
  </si>
  <si>
    <t>高橋　12</t>
    <rPh sb="0" eb="2">
      <t>タカハシ</t>
    </rPh>
    <phoneticPr fontId="2"/>
  </si>
  <si>
    <t>高橋　13</t>
    <rPh sb="0" eb="2">
      <t>タカハシ</t>
    </rPh>
    <phoneticPr fontId="2"/>
  </si>
  <si>
    <t>高橋　14</t>
    <rPh sb="0" eb="2">
      <t>タカハシ</t>
    </rPh>
    <phoneticPr fontId="2"/>
  </si>
  <si>
    <t>高橋　15</t>
    <rPh sb="0" eb="2">
      <t>タカハシ</t>
    </rPh>
    <phoneticPr fontId="2"/>
  </si>
  <si>
    <t>高橋　16</t>
    <rPh sb="0" eb="2">
      <t>タカハシ</t>
    </rPh>
    <phoneticPr fontId="2"/>
  </si>
  <si>
    <t>高橋　17</t>
    <rPh sb="0" eb="2">
      <t>タカハシ</t>
    </rPh>
    <phoneticPr fontId="2"/>
  </si>
  <si>
    <t>高橋　18</t>
    <rPh sb="0" eb="2">
      <t>タカハシ</t>
    </rPh>
    <phoneticPr fontId="2"/>
  </si>
  <si>
    <t>高橋　19</t>
    <rPh sb="0" eb="2">
      <t>タカハシ</t>
    </rPh>
    <phoneticPr fontId="2"/>
  </si>
  <si>
    <t>高橋　20</t>
    <rPh sb="0" eb="2">
      <t>タカハシ</t>
    </rPh>
    <phoneticPr fontId="2"/>
  </si>
  <si>
    <t>高橋　21</t>
    <rPh sb="0" eb="2">
      <t>タカハシ</t>
    </rPh>
    <phoneticPr fontId="2"/>
  </si>
  <si>
    <t>高橋　22</t>
    <rPh sb="0" eb="2">
      <t>タカハシ</t>
    </rPh>
    <phoneticPr fontId="2"/>
  </si>
  <si>
    <t>高橋　23</t>
    <rPh sb="0" eb="2">
      <t>タカハシ</t>
    </rPh>
    <phoneticPr fontId="2"/>
  </si>
  <si>
    <t>高橋　24</t>
    <rPh sb="0" eb="2">
      <t>タカハシ</t>
    </rPh>
    <phoneticPr fontId="2"/>
  </si>
  <si>
    <t>高橋　25</t>
    <rPh sb="0" eb="2">
      <t>タカハシ</t>
    </rPh>
    <phoneticPr fontId="2"/>
  </si>
  <si>
    <t>A6</t>
    <phoneticPr fontId="2"/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</si>
  <si>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</si>
  <si>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</si>
  <si>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</si>
  <si>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</si>
  <si>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</si>
  <si>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</si>
  <si>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</si>
  <si>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</si>
  <si>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</si>
  <si>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</si>
  <si>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</si>
  <si>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</si>
  <si>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</si>
  <si>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</si>
  <si>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</si>
  <si>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</si>
  <si>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</si>
  <si>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</si>
  <si>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</si>
  <si>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凡例</t>
    <rPh sb="0" eb="2">
      <t>ハンレイ</t>
    </rPh>
    <phoneticPr fontId="2"/>
  </si>
  <si>
    <t>袋名</t>
    <rPh sb="0" eb="1">
      <t>フクロ</t>
    </rPh>
    <rPh sb="1" eb="2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</si>
</sst>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3" borderId="3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38" fontId="0" fillId="0" borderId="15" xfId="1" applyFont="1" applyBorder="1">
      <alignment vertical="center"/>
    </xf>
    <xf numFmtId="38" fontId="0" fillId="2" borderId="1" xfId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 shrinkToFit="1"/>
    </xf>
    <xf numFmtId="38" fontId="0" fillId="2" borderId="1" xfId="1" applyFont="1" applyFill="1" applyBorder="1" applyAlignment="1">
      <alignment horizontal="right" vertical="center" shrinkToFit="1"/>
    </xf>
    <xf numFmtId="0" fontId="0" fillId="2" borderId="9" xfId="0" applyFill="1" applyBorder="1" applyAlignment="1">
      <alignment horizontal="left" vertical="center"/>
    </xf>
    <xf numFmtId="38" fontId="0" fillId="2" borderId="9" xfId="1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14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38" fontId="0" fillId="4" borderId="1" xfId="1" applyFont="1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0" fillId="4" borderId="1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3</xdr:row>
      <xdr:rowOff>161925</xdr:rowOff>
    </xdr:from>
    <xdr:to>
      <xdr:col>25</xdr:col>
      <xdr:colOff>180975</xdr:colOff>
      <xdr:row>7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398145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集金袋は１０枚毎に印刷出来るので、名簿の１１番目から２０番目までを印刷する場合は左のセルに「１１」を入力してください。</a:t>
          </a:r>
          <a:endParaRPr kumimoji="1" lang="en-US" altLang="ja-JP" sz="1100"/>
        </a:p>
        <a:p>
          <a:r>
            <a:rPr kumimoji="1" lang="ja-JP" altLang="en-US" sz="1100"/>
            <a:t>途中から印刷する場合は、名簿の番号を入力すると、その番号から１０枚印刷されます。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7</xdr:row>
      <xdr:rowOff>228600</xdr:rowOff>
    </xdr:from>
    <xdr:to>
      <xdr:col>30</xdr:col>
      <xdr:colOff>228600</xdr:colOff>
      <xdr:row>12</xdr:row>
      <xdr:rowOff>95250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924425" y="2009775"/>
          <a:ext cx="5943600" cy="1295400"/>
        </a:xfrm>
        <a:prstGeom prst="wedgeRectCallout">
          <a:avLst>
            <a:gd name="adj1" fmla="val -52834"/>
            <a:gd name="adj2" fmla="val -49255"/>
          </a:avLst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103"/>
  <sheetViews>
    <sheetView workbookViewId="0">
      <selection activeCell="E115" sqref="E114:E115"/>
    </sheetView>
  </sheetViews>
  <sheetFormatPr defaultRowHeight="13.5" x14ac:dyDescent="0.15"/>
  <cols>
    <col min="1" max="1" width="2.75" customWidth="1"/>
    <col min="2" max="2" width="5.25" customWidth="1"/>
    <col min="3" max="3" width="15.5" customWidth="1"/>
    <col min="4" max="4" width="9.875" customWidth="1"/>
  </cols>
  <sheetData>
    <row r="2" spans="2:25" ht="14.25" thickBot="1" x14ac:dyDescent="0.2">
      <c r="B2" s="1"/>
      <c r="C2" s="14" t="s">
        <v>0</v>
      </c>
      <c r="D2" s="19" t="s">
        <v>34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23</v>
      </c>
      <c r="P2" s="1" t="s">
        <v>24</v>
      </c>
      <c r="Q2" s="1" t="s">
        <v>25</v>
      </c>
      <c r="R2" s="1" t="s">
        <v>26</v>
      </c>
      <c r="S2" s="1" t="s">
        <v>27</v>
      </c>
      <c r="T2" s="1" t="s">
        <v>28</v>
      </c>
      <c r="U2" s="1" t="s">
        <v>29</v>
      </c>
      <c r="V2" s="1" t="s">
        <v>30</v>
      </c>
      <c r="W2" s="1" t="s">
        <v>31</v>
      </c>
      <c r="X2" s="1" t="s">
        <v>32</v>
      </c>
      <c r="Y2" s="3" t="s">
        <v>12</v>
      </c>
    </row>
    <row r="3" spans="2:25" x14ac:dyDescent="0.15">
      <c r="B3" s="18">
        <v>1</v>
      </c>
      <c r="C3" s="20" t="s">
        <v>7</v>
      </c>
      <c r="D3" s="21" t="s">
        <v>42</v>
      </c>
      <c r="E3" s="24">
        <v>1500</v>
      </c>
      <c r="F3" s="4">
        <v>2500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5">
        <f>SUM(E3:X3)</f>
        <v>4000</v>
      </c>
    </row>
    <row r="4" spans="2:25" x14ac:dyDescent="0.15">
      <c r="B4" s="18">
        <v>2</v>
      </c>
      <c r="C4" s="22" t="s">
        <v>8</v>
      </c>
      <c r="D4" s="23">
        <v>2</v>
      </c>
      <c r="E4" s="24">
        <v>1500</v>
      </c>
      <c r="F4" s="4">
        <v>2500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5">
        <f t="shared" ref="Y4:Y8" si="0">SUM(E4:X4)</f>
        <v>4000</v>
      </c>
    </row>
    <row r="5" spans="2:25" x14ac:dyDescent="0.15">
      <c r="B5" s="18">
        <v>3</v>
      </c>
      <c r="C5" s="22" t="s">
        <v>9</v>
      </c>
      <c r="D5" s="23">
        <v>3</v>
      </c>
      <c r="E5" s="24">
        <v>1500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25">
        <f t="shared" si="0"/>
        <v>1500</v>
      </c>
    </row>
    <row r="6" spans="2:25" x14ac:dyDescent="0.15">
      <c r="B6" s="18">
        <v>4</v>
      </c>
      <c r="C6" s="22" t="s">
        <v>10</v>
      </c>
      <c r="D6" s="23">
        <v>4</v>
      </c>
      <c r="E6" s="24">
        <v>1500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25">
        <f t="shared" si="0"/>
        <v>1500</v>
      </c>
    </row>
    <row r="7" spans="2:25" x14ac:dyDescent="0.15">
      <c r="B7" s="18">
        <v>5</v>
      </c>
      <c r="C7" s="22" t="s">
        <v>11</v>
      </c>
      <c r="D7" s="23" t="s">
        <v>35</v>
      </c>
      <c r="E7" s="24">
        <v>1500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25">
        <f t="shared" si="0"/>
        <v>1500</v>
      </c>
    </row>
    <row r="8" spans="2:25" x14ac:dyDescent="0.15">
      <c r="B8" s="18">
        <v>6</v>
      </c>
      <c r="C8" s="22" t="s">
        <v>58</v>
      </c>
      <c r="D8" s="23" t="s">
        <v>78</v>
      </c>
      <c r="E8" s="2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5">
        <f t="shared" si="0"/>
        <v>0</v>
      </c>
    </row>
    <row r="9" spans="2:25" x14ac:dyDescent="0.15">
      <c r="B9" s="18">
        <v>7</v>
      </c>
      <c r="C9" s="22" t="s">
        <v>59</v>
      </c>
      <c r="D9" s="23" t="s">
        <v>79</v>
      </c>
      <c r="E9" s="2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25">
        <f>SUM(E9:X9)</f>
        <v>0</v>
      </c>
    </row>
    <row r="10" spans="2:25" x14ac:dyDescent="0.15">
      <c r="B10" s="18">
        <v>8</v>
      </c>
      <c r="C10" s="22" t="s">
        <v>60</v>
      </c>
      <c r="D10" s="23" t="s">
        <v>80</v>
      </c>
      <c r="E10" s="2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25">
        <f t="shared" ref="Y10:Y102" si="1">SUM(E10:X10)</f>
        <v>0</v>
      </c>
    </row>
    <row r="11" spans="2:25" x14ac:dyDescent="0.15">
      <c r="B11" s="18">
        <v>9</v>
      </c>
      <c r="C11" s="22" t="s">
        <v>61</v>
      </c>
      <c r="D11" s="23" t="s">
        <v>81</v>
      </c>
      <c r="E11" s="2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25">
        <f t="shared" si="1"/>
        <v>0</v>
      </c>
    </row>
    <row r="12" spans="2:25" x14ac:dyDescent="0.15">
      <c r="B12" s="18">
        <v>10</v>
      </c>
      <c r="C12" s="22" t="s">
        <v>62</v>
      </c>
      <c r="D12" s="23" t="s">
        <v>82</v>
      </c>
      <c r="E12" s="2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25">
        <f t="shared" si="1"/>
        <v>0</v>
      </c>
    </row>
    <row r="13" spans="2:25" x14ac:dyDescent="0.15">
      <c r="B13" s="18">
        <v>11</v>
      </c>
      <c r="C13" s="22" t="s">
        <v>63</v>
      </c>
      <c r="D13" s="23" t="s">
        <v>83</v>
      </c>
      <c r="E13" s="2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5">
        <f t="shared" si="1"/>
        <v>0</v>
      </c>
    </row>
    <row r="14" spans="2:25" x14ac:dyDescent="0.15">
      <c r="B14" s="18">
        <v>12</v>
      </c>
      <c r="C14" s="22" t="s">
        <v>64</v>
      </c>
      <c r="D14" s="23" t="s">
        <v>84</v>
      </c>
      <c r="E14" s="2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25">
        <f t="shared" si="1"/>
        <v>0</v>
      </c>
    </row>
    <row r="15" spans="2:25" x14ac:dyDescent="0.15">
      <c r="B15" s="18">
        <v>13</v>
      </c>
      <c r="C15" s="22" t="s">
        <v>65</v>
      </c>
      <c r="D15" s="23" t="s">
        <v>85</v>
      </c>
      <c r="E15" s="2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25">
        <f t="shared" si="1"/>
        <v>0</v>
      </c>
    </row>
    <row r="16" spans="2:25" x14ac:dyDescent="0.15">
      <c r="B16" s="18">
        <v>14</v>
      </c>
      <c r="C16" s="22" t="s">
        <v>66</v>
      </c>
      <c r="D16" s="23" t="s">
        <v>86</v>
      </c>
      <c r="E16" s="2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25">
        <f t="shared" si="1"/>
        <v>0</v>
      </c>
    </row>
    <row r="17" spans="2:25" x14ac:dyDescent="0.15">
      <c r="B17" s="18">
        <v>15</v>
      </c>
      <c r="C17" s="22" t="s">
        <v>67</v>
      </c>
      <c r="D17" s="23" t="s">
        <v>87</v>
      </c>
      <c r="E17" s="2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25">
        <f t="shared" si="1"/>
        <v>0</v>
      </c>
    </row>
    <row r="18" spans="2:25" x14ac:dyDescent="0.15">
      <c r="B18" s="18">
        <v>16</v>
      </c>
      <c r="C18" s="22" t="s">
        <v>68</v>
      </c>
      <c r="D18" s="23" t="s">
        <v>88</v>
      </c>
      <c r="E18" s="2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25">
        <f t="shared" si="1"/>
        <v>0</v>
      </c>
    </row>
    <row r="19" spans="2:25" x14ac:dyDescent="0.15">
      <c r="B19" s="18">
        <v>17</v>
      </c>
      <c r="C19" s="22" t="s">
        <v>69</v>
      </c>
      <c r="D19" s="23" t="s">
        <v>89</v>
      </c>
      <c r="E19" s="2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25">
        <f t="shared" si="1"/>
        <v>0</v>
      </c>
    </row>
    <row r="20" spans="2:25" x14ac:dyDescent="0.15">
      <c r="B20" s="18">
        <v>18</v>
      </c>
      <c r="C20" s="22" t="s">
        <v>70</v>
      </c>
      <c r="D20" s="23" t="s">
        <v>90</v>
      </c>
      <c r="E20" s="2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25">
        <f t="shared" si="1"/>
        <v>0</v>
      </c>
    </row>
    <row r="21" spans="2:25" x14ac:dyDescent="0.15">
      <c r="B21" s="18">
        <v>19</v>
      </c>
      <c r="C21" s="22" t="s">
        <v>71</v>
      </c>
      <c r="D21" s="23" t="s">
        <v>91</v>
      </c>
      <c r="E21" s="2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25">
        <f t="shared" si="1"/>
        <v>0</v>
      </c>
    </row>
    <row r="22" spans="2:25" x14ac:dyDescent="0.15">
      <c r="B22" s="18">
        <v>20</v>
      </c>
      <c r="C22" s="22" t="s">
        <v>72</v>
      </c>
      <c r="D22" s="23" t="s">
        <v>92</v>
      </c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25">
        <f t="shared" si="1"/>
        <v>0</v>
      </c>
    </row>
    <row r="23" spans="2:25" x14ac:dyDescent="0.15">
      <c r="B23" s="18">
        <v>21</v>
      </c>
      <c r="C23" s="22" t="s">
        <v>73</v>
      </c>
      <c r="D23" s="23" t="s">
        <v>93</v>
      </c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25">
        <f t="shared" si="1"/>
        <v>0</v>
      </c>
    </row>
    <row r="24" spans="2:25" x14ac:dyDescent="0.15">
      <c r="B24" s="18">
        <v>22</v>
      </c>
      <c r="C24" s="22" t="s">
        <v>74</v>
      </c>
      <c r="D24" s="23" t="s">
        <v>94</v>
      </c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25">
        <f t="shared" si="1"/>
        <v>0</v>
      </c>
    </row>
    <row r="25" spans="2:25" x14ac:dyDescent="0.15">
      <c r="B25" s="18">
        <v>23</v>
      </c>
      <c r="C25" s="22" t="s">
        <v>75</v>
      </c>
      <c r="D25" s="23" t="s">
        <v>95</v>
      </c>
      <c r="E25" s="2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25">
        <f t="shared" si="1"/>
        <v>0</v>
      </c>
    </row>
    <row r="26" spans="2:25" x14ac:dyDescent="0.15">
      <c r="B26" s="18">
        <v>24</v>
      </c>
      <c r="C26" s="22" t="s">
        <v>76</v>
      </c>
      <c r="D26" s="23" t="s">
        <v>96</v>
      </c>
      <c r="E26" s="2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25">
        <f t="shared" si="1"/>
        <v>0</v>
      </c>
    </row>
    <row r="27" spans="2:25" x14ac:dyDescent="0.15">
      <c r="B27" s="18">
        <v>25</v>
      </c>
      <c r="C27" s="22" t="s">
        <v>77</v>
      </c>
      <c r="D27" s="23" t="s">
        <v>97</v>
      </c>
      <c r="E27" s="2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5">
        <f t="shared" si="1"/>
        <v>0</v>
      </c>
    </row>
    <row r="28" spans="2:25" x14ac:dyDescent="0.15">
      <c r="B28" s="18">
        <v>26</v>
      </c>
      <c r="C28" s="22"/>
      <c r="D28" s="23"/>
      <c r="E28" s="2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5">
        <f t="shared" si="1"/>
        <v>0</v>
      </c>
    </row>
    <row r="29" spans="2:25" x14ac:dyDescent="0.15">
      <c r="B29" s="18">
        <v>27</v>
      </c>
      <c r="C29" s="22"/>
      <c r="D29" s="23"/>
      <c r="E29" s="2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25">
        <f t="shared" si="1"/>
        <v>0</v>
      </c>
    </row>
    <row r="30" spans="2:25" x14ac:dyDescent="0.15">
      <c r="B30" s="18">
        <v>28</v>
      </c>
      <c r="C30" s="22"/>
      <c r="D30" s="23"/>
      <c r="E30" s="2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25">
        <f t="shared" si="1"/>
        <v>0</v>
      </c>
    </row>
    <row r="31" spans="2:25" x14ac:dyDescent="0.15">
      <c r="B31" s="18">
        <v>29</v>
      </c>
      <c r="C31" s="22"/>
      <c r="D31" s="23"/>
      <c r="E31" s="2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25">
        <f t="shared" si="1"/>
        <v>0</v>
      </c>
    </row>
    <row r="32" spans="2:25" x14ac:dyDescent="0.15">
      <c r="B32" s="18">
        <v>30</v>
      </c>
      <c r="C32" s="22"/>
      <c r="D32" s="23"/>
      <c r="E32" s="2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25">
        <f t="shared" si="1"/>
        <v>0</v>
      </c>
    </row>
    <row r="33" spans="2:25" x14ac:dyDescent="0.15">
      <c r="B33" s="18">
        <v>31</v>
      </c>
      <c r="C33" s="22"/>
      <c r="D33" s="23"/>
      <c r="E33" s="2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25">
        <f t="shared" si="1"/>
        <v>0</v>
      </c>
    </row>
    <row r="34" spans="2:25" x14ac:dyDescent="0.15">
      <c r="B34" s="18">
        <v>32</v>
      </c>
      <c r="C34" s="22"/>
      <c r="D34" s="23"/>
      <c r="E34" s="2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25">
        <f t="shared" si="1"/>
        <v>0</v>
      </c>
    </row>
    <row r="35" spans="2:25" x14ac:dyDescent="0.15">
      <c r="B35" s="18">
        <v>33</v>
      </c>
      <c r="C35" s="22"/>
      <c r="D35" s="23"/>
      <c r="E35" s="2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25">
        <f t="shared" si="1"/>
        <v>0</v>
      </c>
    </row>
    <row r="36" spans="2:25" x14ac:dyDescent="0.15">
      <c r="B36" s="18">
        <v>34</v>
      </c>
      <c r="C36" s="22"/>
      <c r="D36" s="23"/>
      <c r="E36" s="2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5">
        <f t="shared" si="1"/>
        <v>0</v>
      </c>
    </row>
    <row r="37" spans="2:25" x14ac:dyDescent="0.15">
      <c r="B37" s="18">
        <v>35</v>
      </c>
      <c r="C37" s="22"/>
      <c r="D37" s="23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25">
        <f t="shared" si="1"/>
        <v>0</v>
      </c>
    </row>
    <row r="38" spans="2:25" x14ac:dyDescent="0.15">
      <c r="B38" s="18">
        <v>36</v>
      </c>
      <c r="C38" s="22"/>
      <c r="D38" s="23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25">
        <f t="shared" si="1"/>
        <v>0</v>
      </c>
    </row>
    <row r="39" spans="2:25" x14ac:dyDescent="0.15">
      <c r="B39" s="18">
        <v>37</v>
      </c>
      <c r="C39" s="22"/>
      <c r="D39" s="23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25">
        <f t="shared" si="1"/>
        <v>0</v>
      </c>
    </row>
    <row r="40" spans="2:25" x14ac:dyDescent="0.15">
      <c r="B40" s="18">
        <v>38</v>
      </c>
      <c r="C40" s="22"/>
      <c r="D40" s="23"/>
      <c r="E40" s="2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25">
        <f t="shared" si="1"/>
        <v>0</v>
      </c>
    </row>
    <row r="41" spans="2:25" x14ac:dyDescent="0.15">
      <c r="B41" s="18">
        <v>39</v>
      </c>
      <c r="C41" s="22"/>
      <c r="D41" s="23"/>
      <c r="E41" s="2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25">
        <f t="shared" si="1"/>
        <v>0</v>
      </c>
    </row>
    <row r="42" spans="2:25" x14ac:dyDescent="0.15">
      <c r="B42" s="18">
        <v>40</v>
      </c>
      <c r="C42" s="22"/>
      <c r="D42" s="23"/>
      <c r="E42" s="2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25">
        <f t="shared" si="1"/>
        <v>0</v>
      </c>
    </row>
    <row r="43" spans="2:25" x14ac:dyDescent="0.15">
      <c r="B43" s="18">
        <v>41</v>
      </c>
      <c r="C43" s="22"/>
      <c r="D43" s="23"/>
      <c r="E43" s="2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25"/>
    </row>
    <row r="44" spans="2:25" x14ac:dyDescent="0.15">
      <c r="B44" s="18">
        <v>42</v>
      </c>
      <c r="C44" s="22"/>
      <c r="D44" s="23"/>
      <c r="E44" s="2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25"/>
    </row>
    <row r="45" spans="2:25" x14ac:dyDescent="0.15">
      <c r="B45" s="18">
        <v>43</v>
      </c>
      <c r="C45" s="22"/>
      <c r="D45" s="23"/>
      <c r="E45" s="2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25"/>
    </row>
    <row r="46" spans="2:25" x14ac:dyDescent="0.15">
      <c r="B46" s="18">
        <v>44</v>
      </c>
      <c r="C46" s="22"/>
      <c r="D46" s="23"/>
      <c r="E46" s="2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25"/>
    </row>
    <row r="47" spans="2:25" x14ac:dyDescent="0.15">
      <c r="B47" s="18">
        <v>45</v>
      </c>
      <c r="C47" s="22"/>
      <c r="D47" s="23"/>
      <c r="E47" s="2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5"/>
    </row>
    <row r="48" spans="2:25" x14ac:dyDescent="0.15">
      <c r="B48" s="18">
        <v>46</v>
      </c>
      <c r="C48" s="22"/>
      <c r="D48" s="23"/>
      <c r="E48" s="2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25"/>
    </row>
    <row r="49" spans="2:25" x14ac:dyDescent="0.15">
      <c r="B49" s="18">
        <v>47</v>
      </c>
      <c r="C49" s="22"/>
      <c r="D49" s="23"/>
      <c r="E49" s="2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25"/>
    </row>
    <row r="50" spans="2:25" x14ac:dyDescent="0.15">
      <c r="B50" s="18">
        <v>48</v>
      </c>
      <c r="C50" s="22"/>
      <c r="D50" s="23"/>
      <c r="E50" s="2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25"/>
    </row>
    <row r="51" spans="2:25" x14ac:dyDescent="0.15">
      <c r="B51" s="18">
        <v>49</v>
      </c>
      <c r="C51" s="22"/>
      <c r="D51" s="23"/>
      <c r="E51" s="2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25"/>
    </row>
    <row r="52" spans="2:25" x14ac:dyDescent="0.15">
      <c r="B52" s="18">
        <v>50</v>
      </c>
      <c r="C52" s="22"/>
      <c r="D52" s="23"/>
      <c r="E52" s="2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25"/>
    </row>
    <row r="53" spans="2:25" x14ac:dyDescent="0.15">
      <c r="B53" s="18">
        <v>51</v>
      </c>
      <c r="C53" s="22"/>
      <c r="D53" s="23"/>
      <c r="E53" s="2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25"/>
    </row>
    <row r="54" spans="2:25" x14ac:dyDescent="0.15">
      <c r="B54" s="18">
        <v>52</v>
      </c>
      <c r="C54" s="22"/>
      <c r="D54" s="23"/>
      <c r="E54" s="2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25"/>
    </row>
    <row r="55" spans="2:25" x14ac:dyDescent="0.15">
      <c r="B55" s="18">
        <v>53</v>
      </c>
      <c r="C55" s="22"/>
      <c r="D55" s="23"/>
      <c r="E55" s="2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25"/>
    </row>
    <row r="56" spans="2:25" x14ac:dyDescent="0.15">
      <c r="B56" s="18">
        <v>54</v>
      </c>
      <c r="C56" s="22"/>
      <c r="D56" s="23"/>
      <c r="E56" s="2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25"/>
    </row>
    <row r="57" spans="2:25" x14ac:dyDescent="0.15">
      <c r="B57" s="18">
        <v>55</v>
      </c>
      <c r="C57" s="22"/>
      <c r="D57" s="23"/>
      <c r="E57" s="2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25"/>
    </row>
    <row r="58" spans="2:25" x14ac:dyDescent="0.15">
      <c r="B58" s="18">
        <v>56</v>
      </c>
      <c r="C58" s="22"/>
      <c r="D58" s="23"/>
      <c r="E58" s="2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25"/>
    </row>
    <row r="59" spans="2:25" x14ac:dyDescent="0.15">
      <c r="B59" s="18">
        <v>57</v>
      </c>
      <c r="C59" s="22"/>
      <c r="D59" s="23"/>
      <c r="E59" s="2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25"/>
    </row>
    <row r="60" spans="2:25" x14ac:dyDescent="0.15">
      <c r="B60" s="18">
        <v>58</v>
      </c>
      <c r="C60" s="22"/>
      <c r="D60" s="23"/>
      <c r="E60" s="2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25"/>
    </row>
    <row r="61" spans="2:25" x14ac:dyDescent="0.15">
      <c r="B61" s="18">
        <v>59</v>
      </c>
      <c r="C61" s="22"/>
      <c r="D61" s="23"/>
      <c r="E61" s="2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25"/>
    </row>
    <row r="62" spans="2:25" x14ac:dyDescent="0.15">
      <c r="B62" s="18">
        <v>60</v>
      </c>
      <c r="C62" s="22"/>
      <c r="D62" s="23"/>
      <c r="E62" s="2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25"/>
    </row>
    <row r="63" spans="2:25" x14ac:dyDescent="0.15">
      <c r="B63" s="18">
        <v>61</v>
      </c>
      <c r="C63" s="22"/>
      <c r="D63" s="23"/>
      <c r="E63" s="2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25"/>
    </row>
    <row r="64" spans="2:25" x14ac:dyDescent="0.15">
      <c r="B64" s="18">
        <v>62</v>
      </c>
      <c r="C64" s="22"/>
      <c r="D64" s="23"/>
      <c r="E64" s="2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25"/>
    </row>
    <row r="65" spans="2:25" x14ac:dyDescent="0.15">
      <c r="B65" s="18">
        <v>63</v>
      </c>
      <c r="C65" s="22"/>
      <c r="D65" s="23"/>
      <c r="E65" s="2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25"/>
    </row>
    <row r="66" spans="2:25" x14ac:dyDescent="0.15">
      <c r="B66" s="18">
        <v>64</v>
      </c>
      <c r="C66" s="22"/>
      <c r="D66" s="23"/>
      <c r="E66" s="2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25"/>
    </row>
    <row r="67" spans="2:25" x14ac:dyDescent="0.15">
      <c r="B67" s="18">
        <v>65</v>
      </c>
      <c r="C67" s="22"/>
      <c r="D67" s="23"/>
      <c r="E67" s="2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25"/>
    </row>
    <row r="68" spans="2:25" x14ac:dyDescent="0.15">
      <c r="B68" s="18">
        <v>66</v>
      </c>
      <c r="C68" s="22"/>
      <c r="D68" s="23"/>
      <c r="E68" s="2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25"/>
    </row>
    <row r="69" spans="2:25" x14ac:dyDescent="0.15">
      <c r="B69" s="18">
        <v>67</v>
      </c>
      <c r="C69" s="22"/>
      <c r="D69" s="23"/>
      <c r="E69" s="2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25"/>
    </row>
    <row r="70" spans="2:25" x14ac:dyDescent="0.15">
      <c r="B70" s="18">
        <v>68</v>
      </c>
      <c r="C70" s="22"/>
      <c r="D70" s="23"/>
      <c r="E70" s="2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25"/>
    </row>
    <row r="71" spans="2:25" x14ac:dyDescent="0.15">
      <c r="B71" s="18">
        <v>69</v>
      </c>
      <c r="C71" s="22"/>
      <c r="D71" s="23"/>
      <c r="E71" s="2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25"/>
    </row>
    <row r="72" spans="2:25" x14ac:dyDescent="0.15">
      <c r="B72" s="18">
        <v>70</v>
      </c>
      <c r="C72" s="22"/>
      <c r="D72" s="23"/>
      <c r="E72" s="2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25"/>
    </row>
    <row r="73" spans="2:25" x14ac:dyDescent="0.15">
      <c r="B73" s="18">
        <v>71</v>
      </c>
      <c r="C73" s="22"/>
      <c r="D73" s="23"/>
      <c r="E73" s="2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25"/>
    </row>
    <row r="74" spans="2:25" x14ac:dyDescent="0.15">
      <c r="B74" s="18">
        <v>72</v>
      </c>
      <c r="C74" s="22"/>
      <c r="D74" s="23"/>
      <c r="E74" s="2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25"/>
    </row>
    <row r="75" spans="2:25" x14ac:dyDescent="0.15">
      <c r="B75" s="18">
        <v>73</v>
      </c>
      <c r="C75" s="22"/>
      <c r="D75" s="23"/>
      <c r="E75" s="2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25"/>
    </row>
    <row r="76" spans="2:25" x14ac:dyDescent="0.15">
      <c r="B76" s="18">
        <v>74</v>
      </c>
      <c r="C76" s="22"/>
      <c r="D76" s="23"/>
      <c r="E76" s="2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25"/>
    </row>
    <row r="77" spans="2:25" x14ac:dyDescent="0.15">
      <c r="B77" s="18">
        <v>75</v>
      </c>
      <c r="C77" s="22"/>
      <c r="D77" s="23"/>
      <c r="E77" s="2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25"/>
    </row>
    <row r="78" spans="2:25" x14ac:dyDescent="0.15">
      <c r="B78" s="18">
        <v>76</v>
      </c>
      <c r="C78" s="22"/>
      <c r="D78" s="23"/>
      <c r="E78" s="2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25"/>
    </row>
    <row r="79" spans="2:25" x14ac:dyDescent="0.15">
      <c r="B79" s="18">
        <v>77</v>
      </c>
      <c r="C79" s="22"/>
      <c r="D79" s="23"/>
      <c r="E79" s="2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25"/>
    </row>
    <row r="80" spans="2:25" x14ac:dyDescent="0.15">
      <c r="B80" s="18">
        <v>78</v>
      </c>
      <c r="C80" s="22"/>
      <c r="D80" s="23"/>
      <c r="E80" s="2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25"/>
    </row>
    <row r="81" spans="2:25" x14ac:dyDescent="0.15">
      <c r="B81" s="18">
        <v>79</v>
      </c>
      <c r="C81" s="22"/>
      <c r="D81" s="23"/>
      <c r="E81" s="2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25"/>
    </row>
    <row r="82" spans="2:25" x14ac:dyDescent="0.15">
      <c r="B82" s="18">
        <v>80</v>
      </c>
      <c r="C82" s="22"/>
      <c r="D82" s="23"/>
      <c r="E82" s="2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25"/>
    </row>
    <row r="83" spans="2:25" x14ac:dyDescent="0.15">
      <c r="B83" s="18">
        <v>81</v>
      </c>
      <c r="C83" s="22"/>
      <c r="D83" s="23"/>
      <c r="E83" s="2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25"/>
    </row>
    <row r="84" spans="2:25" x14ac:dyDescent="0.15">
      <c r="B84" s="18">
        <v>82</v>
      </c>
      <c r="C84" s="22"/>
      <c r="D84" s="23"/>
      <c r="E84" s="2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25"/>
    </row>
    <row r="85" spans="2:25" x14ac:dyDescent="0.15">
      <c r="B85" s="18">
        <v>83</v>
      </c>
      <c r="C85" s="22"/>
      <c r="D85" s="23"/>
      <c r="E85" s="2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25"/>
    </row>
    <row r="86" spans="2:25" x14ac:dyDescent="0.15">
      <c r="B86" s="18">
        <v>84</v>
      </c>
      <c r="C86" s="22"/>
      <c r="D86" s="23"/>
      <c r="E86" s="2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25"/>
    </row>
    <row r="87" spans="2:25" x14ac:dyDescent="0.15">
      <c r="B87" s="18">
        <v>85</v>
      </c>
      <c r="C87" s="22"/>
      <c r="D87" s="23"/>
      <c r="E87" s="2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25"/>
    </row>
    <row r="88" spans="2:25" x14ac:dyDescent="0.15">
      <c r="B88" s="18">
        <v>86</v>
      </c>
      <c r="C88" s="22"/>
      <c r="D88" s="23"/>
      <c r="E88" s="2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25"/>
    </row>
    <row r="89" spans="2:25" x14ac:dyDescent="0.15">
      <c r="B89" s="18">
        <v>87</v>
      </c>
      <c r="C89" s="22"/>
      <c r="D89" s="23"/>
      <c r="E89" s="2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25"/>
    </row>
    <row r="90" spans="2:25" x14ac:dyDescent="0.15">
      <c r="B90" s="18">
        <v>88</v>
      </c>
      <c r="C90" s="22"/>
      <c r="D90" s="23"/>
      <c r="E90" s="2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25"/>
    </row>
    <row r="91" spans="2:25" x14ac:dyDescent="0.15">
      <c r="B91" s="18">
        <v>89</v>
      </c>
      <c r="C91" s="22"/>
      <c r="D91" s="23"/>
      <c r="E91" s="2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25"/>
    </row>
    <row r="92" spans="2:25" x14ac:dyDescent="0.15">
      <c r="B92" s="18">
        <v>90</v>
      </c>
      <c r="C92" s="22"/>
      <c r="D92" s="23"/>
      <c r="E92" s="2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25"/>
    </row>
    <row r="93" spans="2:25" x14ac:dyDescent="0.15">
      <c r="B93" s="18">
        <v>91</v>
      </c>
      <c r="C93" s="22"/>
      <c r="D93" s="23"/>
      <c r="E93" s="2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25">
        <f t="shared" si="1"/>
        <v>0</v>
      </c>
    </row>
    <row r="94" spans="2:25" x14ac:dyDescent="0.15">
      <c r="B94" s="18">
        <v>92</v>
      </c>
      <c r="C94" s="22"/>
      <c r="D94" s="23"/>
      <c r="E94" s="2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25">
        <f t="shared" si="1"/>
        <v>0</v>
      </c>
    </row>
    <row r="95" spans="2:25" x14ac:dyDescent="0.15">
      <c r="B95" s="18">
        <v>93</v>
      </c>
      <c r="C95" s="22"/>
      <c r="D95" s="23"/>
      <c r="E95" s="2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25">
        <f t="shared" si="1"/>
        <v>0</v>
      </c>
    </row>
    <row r="96" spans="2:25" x14ac:dyDescent="0.15">
      <c r="B96" s="18">
        <v>94</v>
      </c>
      <c r="C96" s="22"/>
      <c r="D96" s="23"/>
      <c r="E96" s="2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25">
        <f t="shared" si="1"/>
        <v>0</v>
      </c>
    </row>
    <row r="97" spans="2:25" x14ac:dyDescent="0.15">
      <c r="B97" s="18">
        <v>95</v>
      </c>
      <c r="C97" s="22"/>
      <c r="D97" s="23"/>
      <c r="E97" s="2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25">
        <f t="shared" si="1"/>
        <v>0</v>
      </c>
    </row>
    <row r="98" spans="2:25" x14ac:dyDescent="0.15">
      <c r="B98" s="18">
        <v>96</v>
      </c>
      <c r="C98" s="22"/>
      <c r="D98" s="23"/>
      <c r="E98" s="2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25">
        <f t="shared" si="1"/>
        <v>0</v>
      </c>
    </row>
    <row r="99" spans="2:25" x14ac:dyDescent="0.15">
      <c r="B99" s="18">
        <v>97</v>
      </c>
      <c r="C99" s="22"/>
      <c r="D99" s="23"/>
      <c r="E99" s="2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25">
        <f t="shared" si="1"/>
        <v>0</v>
      </c>
    </row>
    <row r="100" spans="2:25" x14ac:dyDescent="0.15">
      <c r="B100" s="18">
        <v>98</v>
      </c>
      <c r="C100" s="22"/>
      <c r="D100" s="23"/>
      <c r="E100" s="2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25">
        <f t="shared" si="1"/>
        <v>0</v>
      </c>
    </row>
    <row r="101" spans="2:25" x14ac:dyDescent="0.15">
      <c r="B101" s="18">
        <v>99</v>
      </c>
      <c r="C101" s="22"/>
      <c r="D101" s="23"/>
      <c r="E101" s="2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25">
        <f t="shared" si="1"/>
        <v>0</v>
      </c>
    </row>
    <row r="102" spans="2:25" x14ac:dyDescent="0.15">
      <c r="B102" s="18">
        <v>100</v>
      </c>
      <c r="C102" s="22"/>
      <c r="D102" s="23"/>
      <c r="E102" s="2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25">
        <f t="shared" si="1"/>
        <v>0</v>
      </c>
    </row>
    <row r="103" spans="2:25" x14ac:dyDescent="0.15">
      <c r="B103" s="1"/>
      <c r="C103" s="15" t="s">
        <v>12</v>
      </c>
      <c r="D103" s="15" t="s">
        <v>36</v>
      </c>
      <c r="E103" s="25">
        <f t="shared" ref="E103:Y103" si="2">SUM(E3:E102)</f>
        <v>7500</v>
      </c>
      <c r="F103" s="25">
        <f t="shared" si="2"/>
        <v>5000</v>
      </c>
      <c r="G103" s="25">
        <f t="shared" si="2"/>
        <v>0</v>
      </c>
      <c r="H103" s="25">
        <f t="shared" si="2"/>
        <v>0</v>
      </c>
      <c r="I103" s="25">
        <f t="shared" si="2"/>
        <v>0</v>
      </c>
      <c r="J103" s="25">
        <f t="shared" si="2"/>
        <v>0</v>
      </c>
      <c r="K103" s="25">
        <f t="shared" si="2"/>
        <v>0</v>
      </c>
      <c r="L103" s="25">
        <f t="shared" si="2"/>
        <v>0</v>
      </c>
      <c r="M103" s="25">
        <f t="shared" si="2"/>
        <v>0</v>
      </c>
      <c r="N103" s="25">
        <f t="shared" si="2"/>
        <v>0</v>
      </c>
      <c r="O103" s="25">
        <f t="shared" si="2"/>
        <v>0</v>
      </c>
      <c r="P103" s="25">
        <f t="shared" si="2"/>
        <v>0</v>
      </c>
      <c r="Q103" s="25">
        <f t="shared" si="2"/>
        <v>0</v>
      </c>
      <c r="R103" s="25">
        <f t="shared" si="2"/>
        <v>0</v>
      </c>
      <c r="S103" s="25">
        <f t="shared" si="2"/>
        <v>0</v>
      </c>
      <c r="T103" s="25">
        <f t="shared" si="2"/>
        <v>0</v>
      </c>
      <c r="U103" s="25">
        <f t="shared" si="2"/>
        <v>0</v>
      </c>
      <c r="V103" s="25">
        <f t="shared" si="2"/>
        <v>0</v>
      </c>
      <c r="W103" s="25">
        <f t="shared" si="2"/>
        <v>0</v>
      </c>
      <c r="X103" s="25">
        <f t="shared" si="2"/>
        <v>0</v>
      </c>
      <c r="Y103" s="25">
        <f t="shared" si="2"/>
        <v>12500</v>
      </c>
    </row>
  </sheetData>
  <phoneticPr fontId="2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250"/>
  <sheetViews>
    <sheetView tabSelected="1" workbookViewId="0">
      <selection activeCell="AC7" sqref="AC7"/>
    </sheetView>
  </sheetViews>
  <sheetFormatPr defaultRowHeight="13.5" x14ac:dyDescent="0.15"/>
  <cols>
    <col min="1" max="1" width="3.625" customWidth="1"/>
    <col min="2" max="2" width="3.75" customWidth="1"/>
    <col min="3" max="3" width="12.125" customWidth="1"/>
    <col min="4" max="4" width="8.75" customWidth="1"/>
    <col min="5" max="5" width="11.25" customWidth="1"/>
    <col min="6" max="6" width="5.75" customWidth="1"/>
    <col min="7" max="7" width="8.125" customWidth="1"/>
    <col min="8" max="35" width="3.75" customWidth="1"/>
  </cols>
  <sheetData>
    <row r="2" spans="2:27" ht="14.25" thickBot="1" x14ac:dyDescent="0.2">
      <c r="B2">
        <v>1</v>
      </c>
      <c r="D2" s="38" t="str">
        <f>IF($K$3="","",$K$3)</f>
        <v>世田谷スポーツ少年団</v>
      </c>
      <c r="E2" s="38"/>
      <c r="F2" s="38"/>
      <c r="G2" s="38"/>
      <c r="K2" t="s">
        <v>37</v>
      </c>
      <c r="S2" t="s">
        <v>99</v>
      </c>
    </row>
    <row r="3" spans="2:27" ht="22.5" customHeight="1" x14ac:dyDescent="0.15">
      <c r="B3" s="42" t="str">
        <f>$S$3</f>
        <v>集　金　袋</v>
      </c>
      <c r="C3" s="43"/>
      <c r="D3" s="43"/>
      <c r="E3" s="43"/>
      <c r="F3" s="43"/>
      <c r="G3" s="44"/>
      <c r="K3" s="39" t="s">
        <v>33</v>
      </c>
      <c r="L3" s="40"/>
      <c r="M3" s="40"/>
      <c r="N3" s="40"/>
      <c r="O3" s="40"/>
      <c r="P3" s="41"/>
      <c r="S3" s="33" t="s">
        <v>6</v>
      </c>
      <c r="T3" s="34"/>
      <c r="U3" s="34"/>
      <c r="V3" s="34"/>
      <c r="W3" s="34"/>
      <c r="X3" s="34"/>
      <c r="Y3" s="35"/>
    </row>
    <row r="4" spans="2:27" ht="22.5" customHeight="1" x14ac:dyDescent="0.15">
      <c r="B4" s="5"/>
      <c r="C4" s="17" t="str">
        <f>IF(VLOOKUP($K$5,名簿!$B$2:$X$102,3)="","",VLOOKUP($K$5,名簿!$B$2:$X$102,3))</f>
        <v>no.1</v>
      </c>
      <c r="D4" s="2" t="s">
        <v>0</v>
      </c>
      <c r="E4" s="45" t="str">
        <f>IF(VLOOKUP($K$5,名簿!$B$2:$X$102,2)="","",VLOOKUP($K$5,名簿!$B$2:$X$102,2))</f>
        <v>山田　太郎</v>
      </c>
      <c r="F4" s="45"/>
      <c r="G4" s="46"/>
    </row>
    <row r="5" spans="2:27" ht="22.5" customHeight="1" x14ac:dyDescent="0.15">
      <c r="B5" s="13"/>
      <c r="C5" s="3" t="s">
        <v>1</v>
      </c>
      <c r="D5" s="3" t="s">
        <v>2</v>
      </c>
      <c r="E5" s="3" t="s">
        <v>3</v>
      </c>
      <c r="F5" s="3" t="s">
        <v>4</v>
      </c>
      <c r="G5" s="6" t="s">
        <v>5</v>
      </c>
      <c r="K5" s="32">
        <v>1</v>
      </c>
    </row>
    <row r="6" spans="2:27" ht="22.5" customHeight="1" x14ac:dyDescent="0.15">
      <c r="B6" s="11">
        <v>1</v>
      </c>
      <c r="C6" s="28" t="str">
        <f>IF($L$14="","",$L$14)</f>
        <v>4月分会費 その他</v>
      </c>
      <c r="D6" s="29">
        <f>IF($Q$14="","",$Q$14)</f>
        <v>500</v>
      </c>
      <c r="E6" s="3"/>
      <c r="F6" s="1"/>
      <c r="G6" s="7"/>
    </row>
    <row r="7" spans="2:27" ht="22.5" customHeight="1" x14ac:dyDescent="0.15">
      <c r="B7" s="11">
        <v>2</v>
      </c>
      <c r="C7" s="28" t="str">
        <f>IF($L$15="","",$L$15)</f>
        <v>5月分会費</v>
      </c>
      <c r="D7" s="29">
        <f>IF($Q$15="","",$Q$15)</f>
        <v>1500</v>
      </c>
      <c r="E7" s="3"/>
      <c r="F7" s="1"/>
      <c r="G7" s="7"/>
    </row>
    <row r="8" spans="2:27" ht="22.5" customHeight="1" x14ac:dyDescent="0.15">
      <c r="B8" s="11">
        <v>3</v>
      </c>
      <c r="C8" s="28" t="str">
        <f>IF($L$16="","",$L$16)</f>
        <v>6月分会費</v>
      </c>
      <c r="D8" s="29">
        <f>IF($Q$16="","",$Q$16)</f>
        <v>1500</v>
      </c>
      <c r="E8" s="3"/>
      <c r="F8" s="1"/>
      <c r="G8" s="7"/>
      <c r="J8" t="s">
        <v>98</v>
      </c>
    </row>
    <row r="9" spans="2:27" ht="22.5" customHeight="1" x14ac:dyDescent="0.15">
      <c r="B9" s="11">
        <v>4</v>
      </c>
      <c r="C9" s="28" t="str">
        <f>IF($L$17="","",$L$17)</f>
        <v>7月分会費</v>
      </c>
      <c r="D9" s="29">
        <f>IF($Q$17="","",$Q$17)</f>
        <v>1500</v>
      </c>
      <c r="E9" s="3"/>
      <c r="F9" s="1"/>
      <c r="G9" s="7"/>
      <c r="L9" s="32"/>
      <c r="M9" t="s">
        <v>38</v>
      </c>
    </row>
    <row r="10" spans="2:27" ht="22.5" customHeight="1" x14ac:dyDescent="0.15">
      <c r="B10" s="11">
        <v>5</v>
      </c>
      <c r="C10" s="28" t="str">
        <f>IF($L$18="","",$L$18)</f>
        <v>8月分会費</v>
      </c>
      <c r="D10" s="29">
        <f>IF($Q$18="","",$Q$18)</f>
        <v>1500</v>
      </c>
      <c r="E10" s="3"/>
      <c r="F10" s="1"/>
      <c r="G10" s="7"/>
      <c r="M10" t="s">
        <v>39</v>
      </c>
    </row>
    <row r="11" spans="2:27" ht="22.5" customHeight="1" x14ac:dyDescent="0.15">
      <c r="B11" s="11">
        <v>6</v>
      </c>
      <c r="C11" s="28" t="str">
        <f>IF($L$19="","",$L$19)</f>
        <v>9月分会費</v>
      </c>
      <c r="D11" s="29">
        <f>IF($Q$19="","",$Q$19)</f>
        <v>1500</v>
      </c>
      <c r="E11" s="3"/>
      <c r="F11" s="1"/>
      <c r="G11" s="7"/>
    </row>
    <row r="12" spans="2:27" ht="22.5" customHeight="1" x14ac:dyDescent="0.15">
      <c r="B12" s="11">
        <v>7</v>
      </c>
      <c r="C12" s="28" t="str">
        <f>IF($L$20="","",$L$20)</f>
        <v>10月分会費</v>
      </c>
      <c r="D12" s="29">
        <f>IF($Q$20="","",$Q$20)</f>
        <v>1500</v>
      </c>
      <c r="E12" s="3"/>
      <c r="F12" s="1"/>
      <c r="G12" s="7"/>
      <c r="L12" s="26"/>
      <c r="M12" t="s">
        <v>40</v>
      </c>
    </row>
    <row r="13" spans="2:27" ht="22.5" customHeight="1" x14ac:dyDescent="0.15">
      <c r="B13" s="11">
        <v>8</v>
      </c>
      <c r="C13" s="28" t="str">
        <f>IF($L$21="","",$L$21)</f>
        <v>11月分会費</v>
      </c>
      <c r="D13" s="29">
        <f>IF($Q$21="","",$Q$21)</f>
        <v>1500</v>
      </c>
      <c r="E13" s="3"/>
      <c r="F13" s="1"/>
      <c r="G13" s="7"/>
    </row>
    <row r="14" spans="2:27" ht="22.5" customHeight="1" x14ac:dyDescent="0.15">
      <c r="B14" s="11">
        <v>9</v>
      </c>
      <c r="C14" s="28" t="str">
        <f>IF($L$22="","",$L$22)</f>
        <v>12月分会費</v>
      </c>
      <c r="D14" s="29">
        <f>IF($Q$22="","",$Q$22)</f>
        <v>1500</v>
      </c>
      <c r="E14" s="3"/>
      <c r="F14" s="1"/>
      <c r="G14" s="7"/>
      <c r="K14" s="1">
        <v>1</v>
      </c>
      <c r="L14" s="37" t="s">
        <v>46</v>
      </c>
      <c r="M14" s="37"/>
      <c r="N14" s="37"/>
      <c r="O14" s="37"/>
      <c r="P14" s="37"/>
      <c r="Q14" s="36">
        <v>500</v>
      </c>
      <c r="R14" s="36"/>
      <c r="T14" s="1">
        <v>13</v>
      </c>
      <c r="U14" s="37" t="s">
        <v>43</v>
      </c>
      <c r="V14" s="37"/>
      <c r="W14" s="37"/>
      <c r="X14" s="37"/>
      <c r="Y14" s="37"/>
      <c r="Z14" s="36">
        <v>1</v>
      </c>
      <c r="AA14" s="36"/>
    </row>
    <row r="15" spans="2:27" ht="22.5" customHeight="1" x14ac:dyDescent="0.15">
      <c r="B15" s="11">
        <v>10</v>
      </c>
      <c r="C15" s="28" t="str">
        <f>IF($L$23="","",$L$23)</f>
        <v>1月分会費</v>
      </c>
      <c r="D15" s="29">
        <f>IF($Q$23="","",$Q$23)</f>
        <v>1500</v>
      </c>
      <c r="E15" s="3"/>
      <c r="F15" s="1"/>
      <c r="G15" s="7"/>
      <c r="K15" s="1">
        <v>2</v>
      </c>
      <c r="L15" s="37" t="s">
        <v>47</v>
      </c>
      <c r="M15" s="37"/>
      <c r="N15" s="37"/>
      <c r="O15" s="37"/>
      <c r="P15" s="37"/>
      <c r="Q15" s="36">
        <v>1500</v>
      </c>
      <c r="R15" s="36"/>
      <c r="T15" s="1">
        <v>14</v>
      </c>
      <c r="U15" s="37" t="s">
        <v>41</v>
      </c>
      <c r="V15" s="37"/>
      <c r="W15" s="37"/>
      <c r="X15" s="37"/>
      <c r="Y15" s="37"/>
      <c r="Z15" s="36">
        <v>2</v>
      </c>
      <c r="AA15" s="36"/>
    </row>
    <row r="16" spans="2:27" ht="22.5" customHeight="1" x14ac:dyDescent="0.15">
      <c r="B16" s="11">
        <v>11</v>
      </c>
      <c r="C16" s="28" t="str">
        <f>IF($L$24="","",$L$24)</f>
        <v>2月分会費</v>
      </c>
      <c r="D16" s="29">
        <f>IF($Q$24="","",$Q$24)</f>
        <v>1500</v>
      </c>
      <c r="E16" s="3"/>
      <c r="F16" s="1"/>
      <c r="G16" s="7"/>
      <c r="K16" s="1">
        <v>3</v>
      </c>
      <c r="L16" s="37" t="s">
        <v>48</v>
      </c>
      <c r="M16" s="37"/>
      <c r="N16" s="37"/>
      <c r="O16" s="37"/>
      <c r="P16" s="37"/>
      <c r="Q16" s="36">
        <v>1500</v>
      </c>
      <c r="R16" s="36"/>
      <c r="T16" s="1">
        <v>15</v>
      </c>
      <c r="U16" s="37" t="s">
        <v>44</v>
      </c>
      <c r="V16" s="37"/>
      <c r="W16" s="37"/>
      <c r="X16" s="37"/>
      <c r="Y16" s="37"/>
      <c r="Z16" s="36">
        <v>2500</v>
      </c>
      <c r="AA16" s="36"/>
    </row>
    <row r="17" spans="2:27" ht="22.5" customHeight="1" x14ac:dyDescent="0.15">
      <c r="B17" s="11">
        <v>12</v>
      </c>
      <c r="C17" s="28" t="str">
        <f>IF($L$25="","",$L$25)</f>
        <v>3月分会費</v>
      </c>
      <c r="D17" s="29">
        <f>IF($Q$25="","",$Q$25)</f>
        <v>1500</v>
      </c>
      <c r="E17" s="3"/>
      <c r="F17" s="1"/>
      <c r="G17" s="7"/>
      <c r="K17" s="1">
        <v>4</v>
      </c>
      <c r="L17" s="37" t="s">
        <v>49</v>
      </c>
      <c r="M17" s="37"/>
      <c r="N17" s="37"/>
      <c r="O17" s="37"/>
      <c r="P17" s="37"/>
      <c r="Q17" s="36">
        <v>1500</v>
      </c>
      <c r="R17" s="36"/>
      <c r="T17" s="1">
        <v>16</v>
      </c>
      <c r="U17" s="37" t="s">
        <v>41</v>
      </c>
      <c r="V17" s="37"/>
      <c r="W17" s="37"/>
      <c r="X17" s="37"/>
      <c r="Y17" s="37"/>
      <c r="Z17" s="36">
        <v>4</v>
      </c>
      <c r="AA17" s="36"/>
    </row>
    <row r="18" spans="2:27" ht="22.5" customHeight="1" x14ac:dyDescent="0.15">
      <c r="B18" s="11">
        <v>13</v>
      </c>
      <c r="C18" s="28" t="str">
        <f>IF($U$14="","",$U$14)</f>
        <v>○○市遠征宿泊費</v>
      </c>
      <c r="D18" s="29">
        <f>IF($Z$14="","",$Z$14)</f>
        <v>1</v>
      </c>
      <c r="E18" s="3"/>
      <c r="F18" s="1"/>
      <c r="G18" s="7"/>
      <c r="K18" s="1">
        <v>5</v>
      </c>
      <c r="L18" s="37" t="s">
        <v>50</v>
      </c>
      <c r="M18" s="37"/>
      <c r="N18" s="37"/>
      <c r="O18" s="37"/>
      <c r="P18" s="37"/>
      <c r="Q18" s="36">
        <v>1500</v>
      </c>
      <c r="R18" s="36"/>
      <c r="T18" s="1">
        <v>17</v>
      </c>
      <c r="U18" s="37" t="s">
        <v>41</v>
      </c>
      <c r="V18" s="37"/>
      <c r="W18" s="37"/>
      <c r="X18" s="37"/>
      <c r="Y18" s="37"/>
      <c r="Z18" s="36">
        <v>5</v>
      </c>
      <c r="AA18" s="36"/>
    </row>
    <row r="19" spans="2:27" ht="22.5" customHeight="1" x14ac:dyDescent="0.15">
      <c r="B19" s="11">
        <v>14</v>
      </c>
      <c r="C19" s="28" t="str">
        <f>IF($U$15="","",$U$15)</f>
        <v>特別会費</v>
      </c>
      <c r="D19" s="29">
        <f>IF($Z$15="","",$Z$15)</f>
        <v>2</v>
      </c>
      <c r="E19" s="3"/>
      <c r="F19" s="1"/>
      <c r="G19" s="7"/>
      <c r="K19" s="1">
        <v>6</v>
      </c>
      <c r="L19" s="37" t="s">
        <v>51</v>
      </c>
      <c r="M19" s="37"/>
      <c r="N19" s="37"/>
      <c r="O19" s="37"/>
      <c r="P19" s="37"/>
      <c r="Q19" s="36">
        <v>1500</v>
      </c>
      <c r="R19" s="36"/>
      <c r="T19" s="1">
        <v>18</v>
      </c>
      <c r="U19" s="37" t="s">
        <v>45</v>
      </c>
      <c r="V19" s="37"/>
      <c r="W19" s="37"/>
      <c r="X19" s="37"/>
      <c r="Y19" s="37"/>
      <c r="Z19" s="36">
        <v>5500</v>
      </c>
      <c r="AA19" s="36"/>
    </row>
    <row r="20" spans="2:27" ht="22.5" customHeight="1" x14ac:dyDescent="0.15">
      <c r="B20" s="11">
        <v>15</v>
      </c>
      <c r="C20" s="28" t="str">
        <f>IF($U$16="","",$U$16)</f>
        <v>チームTシャツ</v>
      </c>
      <c r="D20" s="29">
        <f>IF($Z$16="","",$Z$16)</f>
        <v>2500</v>
      </c>
      <c r="E20" s="3"/>
      <c r="F20" s="1"/>
      <c r="G20" s="7"/>
      <c r="K20" s="1">
        <v>7</v>
      </c>
      <c r="L20" s="37" t="s">
        <v>52</v>
      </c>
      <c r="M20" s="37"/>
      <c r="N20" s="37"/>
      <c r="O20" s="37"/>
      <c r="P20" s="37"/>
      <c r="Q20" s="36">
        <v>1500</v>
      </c>
      <c r="R20" s="36"/>
      <c r="T20" s="1">
        <v>19</v>
      </c>
      <c r="U20" s="37"/>
      <c r="V20" s="37"/>
      <c r="W20" s="37"/>
      <c r="X20" s="37"/>
      <c r="Y20" s="37"/>
      <c r="Z20" s="36"/>
      <c r="AA20" s="36"/>
    </row>
    <row r="21" spans="2:27" ht="22.5" customHeight="1" x14ac:dyDescent="0.15">
      <c r="B21" s="11">
        <v>16</v>
      </c>
      <c r="C21" s="28" t="str">
        <f>IF($U$17="","",$U$17)</f>
        <v>特別会費</v>
      </c>
      <c r="D21" s="29">
        <f>IF($Z$17="","",$Z$17)</f>
        <v>4</v>
      </c>
      <c r="E21" s="3"/>
      <c r="F21" s="1"/>
      <c r="G21" s="7"/>
      <c r="K21" s="1">
        <v>8</v>
      </c>
      <c r="L21" s="37" t="s">
        <v>53</v>
      </c>
      <c r="M21" s="37"/>
      <c r="N21" s="37"/>
      <c r="O21" s="37"/>
      <c r="P21" s="37"/>
      <c r="Q21" s="36">
        <v>1500</v>
      </c>
      <c r="R21" s="36"/>
      <c r="T21" s="1">
        <v>20</v>
      </c>
      <c r="U21" s="37"/>
      <c r="V21" s="37"/>
      <c r="W21" s="37"/>
      <c r="X21" s="37"/>
      <c r="Y21" s="37"/>
      <c r="Z21" s="36"/>
      <c r="AA21" s="36"/>
    </row>
    <row r="22" spans="2:27" ht="22.5" customHeight="1" x14ac:dyDescent="0.15">
      <c r="B22" s="11">
        <v>17</v>
      </c>
      <c r="C22" s="28" t="str">
        <f>IF($U$18="","",$U$18)</f>
        <v>特別会費</v>
      </c>
      <c r="D22" s="29">
        <f>IF($Z$18="","",$Z$18)</f>
        <v>5</v>
      </c>
      <c r="E22" s="3"/>
      <c r="F22" s="1"/>
      <c r="G22" s="7"/>
      <c r="K22" s="1">
        <v>9</v>
      </c>
      <c r="L22" s="37" t="s">
        <v>54</v>
      </c>
      <c r="M22" s="37"/>
      <c r="N22" s="37"/>
      <c r="O22" s="37"/>
      <c r="P22" s="37"/>
      <c r="Q22" s="36">
        <v>1500</v>
      </c>
      <c r="R22" s="36"/>
      <c r="S22" s="27"/>
      <c r="T22" s="27"/>
      <c r="U22" s="27"/>
      <c r="V22" s="27"/>
      <c r="W22" s="27"/>
    </row>
    <row r="23" spans="2:27" ht="22.5" customHeight="1" x14ac:dyDescent="0.15">
      <c r="B23" s="11">
        <v>18</v>
      </c>
      <c r="C23" s="28" t="str">
        <f>IF($U$19="","",$U$19)</f>
        <v>5/5慰労会</v>
      </c>
      <c r="D23" s="29">
        <f>IF($Z$19="","",$Z$19)</f>
        <v>5500</v>
      </c>
      <c r="E23" s="3"/>
      <c r="F23" s="1"/>
      <c r="G23" s="7"/>
      <c r="K23" s="1">
        <v>10</v>
      </c>
      <c r="L23" s="37" t="s">
        <v>55</v>
      </c>
      <c r="M23" s="37"/>
      <c r="N23" s="37"/>
      <c r="O23" s="37"/>
      <c r="P23" s="37"/>
      <c r="Q23" s="36">
        <v>1500</v>
      </c>
      <c r="R23" s="36"/>
      <c r="S23" s="27"/>
      <c r="T23" s="27"/>
      <c r="U23" s="27"/>
      <c r="V23" s="27"/>
      <c r="W23" s="27"/>
    </row>
    <row r="24" spans="2:27" ht="22.5" customHeight="1" x14ac:dyDescent="0.15">
      <c r="B24" s="11">
        <v>19</v>
      </c>
      <c r="C24" s="28" t="str">
        <f>IF($U$20="","",$U$20)</f>
        <v/>
      </c>
      <c r="D24" s="29" t="str">
        <f>IF($Z$20="","",$Z$20)</f>
        <v/>
      </c>
      <c r="E24" s="3"/>
      <c r="F24" s="1"/>
      <c r="G24" s="7"/>
      <c r="K24" s="1">
        <v>11</v>
      </c>
      <c r="L24" s="37" t="s">
        <v>56</v>
      </c>
      <c r="M24" s="37"/>
      <c r="N24" s="37"/>
      <c r="O24" s="37"/>
      <c r="P24" s="37"/>
      <c r="Q24" s="36">
        <v>1500</v>
      </c>
      <c r="R24" s="36"/>
      <c r="S24" s="27"/>
      <c r="T24" s="27"/>
      <c r="U24" s="27"/>
      <c r="V24" s="27"/>
      <c r="W24" s="27"/>
    </row>
    <row r="25" spans="2:27" ht="22.5" customHeight="1" thickBot="1" x14ac:dyDescent="0.2">
      <c r="B25" s="12">
        <v>20</v>
      </c>
      <c r="C25" s="30" t="str">
        <f>IF($U$21="","",$U$21)</f>
        <v/>
      </c>
      <c r="D25" s="31" t="str">
        <f>IF($Z$21="","",$Z$21)</f>
        <v/>
      </c>
      <c r="E25" s="8"/>
      <c r="F25" s="9"/>
      <c r="G25" s="10"/>
      <c r="K25" s="1">
        <v>12</v>
      </c>
      <c r="L25" s="37" t="s">
        <v>57</v>
      </c>
      <c r="M25" s="37"/>
      <c r="N25" s="37"/>
      <c r="O25" s="37"/>
      <c r="P25" s="37"/>
      <c r="Q25" s="36">
        <v>1500</v>
      </c>
      <c r="R25" s="36"/>
      <c r="S25" s="27"/>
      <c r="T25" s="27"/>
      <c r="U25" s="27"/>
      <c r="V25" s="27"/>
      <c r="W25" s="27"/>
    </row>
    <row r="27" spans="2:27" ht="14.25" thickBot="1" x14ac:dyDescent="0.2">
      <c r="B27" s="16">
        <v>2</v>
      </c>
      <c r="D27" s="38" t="str">
        <f>IF($K$3="","",$K$3)</f>
        <v>世田谷スポーツ少年団</v>
      </c>
      <c r="E27" s="38"/>
      <c r="F27" s="38"/>
      <c r="G27" s="38"/>
    </row>
    <row r="28" spans="2:27" ht="22.5" customHeight="1" x14ac:dyDescent="0.15">
      <c r="B28" s="42" t="str">
        <f>$S$3</f>
        <v>集　金　袋</v>
      </c>
      <c r="C28" s="43"/>
      <c r="D28" s="43"/>
      <c r="E28" s="43"/>
      <c r="F28" s="43"/>
      <c r="G28" s="44"/>
    </row>
    <row r="29" spans="2:27" ht="22.5" customHeight="1" x14ac:dyDescent="0.15">
      <c r="B29" s="5"/>
      <c r="C29" s="17">
        <f>IF(VLOOKUP($K$5+B27-1,名簿!$B$2:$X$102,3)="","",VLOOKUP($K$5+B27-1,名簿!$B$2:$X$102,3))</f>
        <v>2</v>
      </c>
      <c r="D29" s="2" t="s">
        <v>0</v>
      </c>
      <c r="E29" s="45" t="str">
        <f>IF(VLOOKUP($K$5+B27-1,名簿!$B$2:$X$102,2)="","",VLOOKUP($K$5+B27-1,名簿!$B$2:$X$102,2))</f>
        <v>田中　次郎</v>
      </c>
      <c r="F29" s="45"/>
      <c r="G29" s="46"/>
    </row>
    <row r="30" spans="2:27" ht="22.5" customHeight="1" x14ac:dyDescent="0.15">
      <c r="B30" s="13"/>
      <c r="C30" s="3" t="s">
        <v>1</v>
      </c>
      <c r="D30" s="3" t="s">
        <v>2</v>
      </c>
      <c r="E30" s="3" t="s">
        <v>3</v>
      </c>
      <c r="F30" s="3" t="s">
        <v>4</v>
      </c>
      <c r="G30" s="6" t="s">
        <v>5</v>
      </c>
    </row>
    <row r="31" spans="2:27" ht="22.5" customHeight="1" x14ac:dyDescent="0.15">
      <c r="B31" s="11">
        <v>1</v>
      </c>
      <c r="C31" s="28" t="str">
        <f>IF($L$14="","",$L$14)</f>
        <v>4月分会費 その他</v>
      </c>
      <c r="D31" s="29">
        <f>IF($Q$14="","",$Q$14)</f>
        <v>500</v>
      </c>
      <c r="E31" s="3"/>
      <c r="F31" s="1"/>
      <c r="G31" s="7"/>
    </row>
    <row r="32" spans="2:27" ht="22.5" customHeight="1" x14ac:dyDescent="0.15">
      <c r="B32" s="11">
        <v>2</v>
      </c>
      <c r="C32" s="28" t="str">
        <f>IF($L$15="","",$L$15)</f>
        <v>5月分会費</v>
      </c>
      <c r="D32" s="29">
        <f>IF($Q$15="","",$Q$15)</f>
        <v>1500</v>
      </c>
      <c r="E32" s="3"/>
      <c r="F32" s="1"/>
      <c r="G32" s="7"/>
    </row>
    <row r="33" spans="2:7" ht="22.5" customHeight="1" x14ac:dyDescent="0.15">
      <c r="B33" s="11">
        <v>3</v>
      </c>
      <c r="C33" s="28" t="str">
        <f>IF($L$16="","",$L$16)</f>
        <v>6月分会費</v>
      </c>
      <c r="D33" s="29">
        <f>IF($Q$16="","",$Q$16)</f>
        <v>1500</v>
      </c>
      <c r="E33" s="3"/>
      <c r="F33" s="1"/>
      <c r="G33" s="7"/>
    </row>
    <row r="34" spans="2:7" ht="22.5" customHeight="1" x14ac:dyDescent="0.15">
      <c r="B34" s="11">
        <v>4</v>
      </c>
      <c r="C34" s="28" t="str">
        <f>IF($L$17="","",$L$17)</f>
        <v>7月分会費</v>
      </c>
      <c r="D34" s="29">
        <f>IF($Q$17="","",$Q$17)</f>
        <v>1500</v>
      </c>
      <c r="E34" s="3"/>
      <c r="F34" s="1"/>
      <c r="G34" s="7"/>
    </row>
    <row r="35" spans="2:7" ht="22.5" customHeight="1" x14ac:dyDescent="0.15">
      <c r="B35" s="11">
        <v>5</v>
      </c>
      <c r="C35" s="28" t="str">
        <f>IF($L$18="","",$L$18)</f>
        <v>8月分会費</v>
      </c>
      <c r="D35" s="29">
        <f>IF($Q$18="","",$Q$18)</f>
        <v>1500</v>
      </c>
      <c r="E35" s="3"/>
      <c r="F35" s="1"/>
      <c r="G35" s="7"/>
    </row>
    <row r="36" spans="2:7" ht="22.5" customHeight="1" x14ac:dyDescent="0.15">
      <c r="B36" s="11">
        <v>6</v>
      </c>
      <c r="C36" s="28" t="str">
        <f>IF($L$19="","",$L$19)</f>
        <v>9月分会費</v>
      </c>
      <c r="D36" s="29">
        <f>IF($Q$19="","",$Q$19)</f>
        <v>1500</v>
      </c>
      <c r="E36" s="3"/>
      <c r="F36" s="1"/>
      <c r="G36" s="7"/>
    </row>
    <row r="37" spans="2:7" ht="22.5" customHeight="1" x14ac:dyDescent="0.15">
      <c r="B37" s="11">
        <v>7</v>
      </c>
      <c r="C37" s="28" t="str">
        <f>IF($L$20="","",$L$20)</f>
        <v>10月分会費</v>
      </c>
      <c r="D37" s="29">
        <f>IF($Q$20="","",$Q$20)</f>
        <v>1500</v>
      </c>
      <c r="E37" s="3"/>
      <c r="F37" s="1"/>
      <c r="G37" s="7"/>
    </row>
    <row r="38" spans="2:7" ht="22.5" customHeight="1" x14ac:dyDescent="0.15">
      <c r="B38" s="11">
        <v>8</v>
      </c>
      <c r="C38" s="28" t="str">
        <f>IF($L$21="","",$L$21)</f>
        <v>11月分会費</v>
      </c>
      <c r="D38" s="29">
        <f>IF($Q$21="","",$Q$21)</f>
        <v>1500</v>
      </c>
      <c r="E38" s="3"/>
      <c r="F38" s="1"/>
      <c r="G38" s="7"/>
    </row>
    <row r="39" spans="2:7" ht="22.5" customHeight="1" x14ac:dyDescent="0.15">
      <c r="B39" s="11">
        <v>9</v>
      </c>
      <c r="C39" s="28" t="str">
        <f>IF($L$22="","",$L$22)</f>
        <v>12月分会費</v>
      </c>
      <c r="D39" s="29">
        <f>IF($Q$22="","",$Q$22)</f>
        <v>1500</v>
      </c>
      <c r="E39" s="3"/>
      <c r="F39" s="1"/>
      <c r="G39" s="7"/>
    </row>
    <row r="40" spans="2:7" ht="22.5" customHeight="1" x14ac:dyDescent="0.15">
      <c r="B40" s="11">
        <v>10</v>
      </c>
      <c r="C40" s="28" t="str">
        <f>IF($L$23="","",$L$23)</f>
        <v>1月分会費</v>
      </c>
      <c r="D40" s="29">
        <f>IF($Q$23="","",$Q$23)</f>
        <v>1500</v>
      </c>
      <c r="E40" s="3"/>
      <c r="F40" s="1"/>
      <c r="G40" s="7"/>
    </row>
    <row r="41" spans="2:7" ht="22.5" customHeight="1" x14ac:dyDescent="0.15">
      <c r="B41" s="11">
        <v>11</v>
      </c>
      <c r="C41" s="28" t="str">
        <f>IF($L$24="","",$L$24)</f>
        <v>2月分会費</v>
      </c>
      <c r="D41" s="29">
        <f>IF($Q$24="","",$Q$24)</f>
        <v>1500</v>
      </c>
      <c r="E41" s="3"/>
      <c r="F41" s="1"/>
      <c r="G41" s="7"/>
    </row>
    <row r="42" spans="2:7" ht="22.5" customHeight="1" x14ac:dyDescent="0.15">
      <c r="B42" s="11">
        <v>12</v>
      </c>
      <c r="C42" s="28" t="str">
        <f>IF($L$25="","",$L$25)</f>
        <v>3月分会費</v>
      </c>
      <c r="D42" s="29">
        <f>IF($Q$25="","",$Q$25)</f>
        <v>1500</v>
      </c>
      <c r="E42" s="3"/>
      <c r="F42" s="1"/>
      <c r="G42" s="7"/>
    </row>
    <row r="43" spans="2:7" ht="22.5" customHeight="1" x14ac:dyDescent="0.15">
      <c r="B43" s="11">
        <v>13</v>
      </c>
      <c r="C43" s="28" t="str">
        <f>IF($U$14="","",$U$14)</f>
        <v>○○市遠征宿泊費</v>
      </c>
      <c r="D43" s="29">
        <f>IF($Z$14="","",$Z$14)</f>
        <v>1</v>
      </c>
      <c r="E43" s="3"/>
      <c r="F43" s="1"/>
      <c r="G43" s="7"/>
    </row>
    <row r="44" spans="2:7" ht="22.5" customHeight="1" x14ac:dyDescent="0.15">
      <c r="B44" s="11">
        <v>14</v>
      </c>
      <c r="C44" s="28" t="str">
        <f>IF($U$15="","",$U$15)</f>
        <v>特別会費</v>
      </c>
      <c r="D44" s="29">
        <f>IF($Z$15="","",$Z$15)</f>
        <v>2</v>
      </c>
      <c r="E44" s="3"/>
      <c r="F44" s="1"/>
      <c r="G44" s="7"/>
    </row>
    <row r="45" spans="2:7" ht="22.5" customHeight="1" x14ac:dyDescent="0.15">
      <c r="B45" s="11">
        <v>15</v>
      </c>
      <c r="C45" s="28" t="str">
        <f>IF($U$16="","",$U$16)</f>
        <v>チームTシャツ</v>
      </c>
      <c r="D45" s="29">
        <f>IF($Z$16="","",$Z$16)</f>
        <v>2500</v>
      </c>
      <c r="E45" s="3"/>
      <c r="F45" s="1"/>
      <c r="G45" s="7"/>
    </row>
    <row r="46" spans="2:7" ht="22.5" customHeight="1" x14ac:dyDescent="0.15">
      <c r="B46" s="11">
        <v>16</v>
      </c>
      <c r="C46" s="28" t="str">
        <f>IF($U$17="","",$U$17)</f>
        <v>特別会費</v>
      </c>
      <c r="D46" s="29">
        <f>IF($Z$17="","",$Z$17)</f>
        <v>4</v>
      </c>
      <c r="E46" s="3"/>
      <c r="F46" s="1"/>
      <c r="G46" s="7"/>
    </row>
    <row r="47" spans="2:7" ht="22.5" customHeight="1" x14ac:dyDescent="0.15">
      <c r="B47" s="11">
        <v>17</v>
      </c>
      <c r="C47" s="28" t="str">
        <f>IF($U$18="","",$U$18)</f>
        <v>特別会費</v>
      </c>
      <c r="D47" s="29">
        <f>IF($Z$18="","",$Z$18)</f>
        <v>5</v>
      </c>
      <c r="E47" s="3"/>
      <c r="F47" s="1"/>
      <c r="G47" s="7"/>
    </row>
    <row r="48" spans="2:7" ht="22.5" customHeight="1" x14ac:dyDescent="0.15">
      <c r="B48" s="11">
        <v>18</v>
      </c>
      <c r="C48" s="28" t="str">
        <f>IF($U$19="","",$U$19)</f>
        <v>5/5慰労会</v>
      </c>
      <c r="D48" s="29">
        <f>IF($Z$19="","",$Z$19)</f>
        <v>5500</v>
      </c>
      <c r="E48" s="3"/>
      <c r="F48" s="1"/>
      <c r="G48" s="7"/>
    </row>
    <row r="49" spans="2:7" ht="22.5" customHeight="1" x14ac:dyDescent="0.15">
      <c r="B49" s="11">
        <v>19</v>
      </c>
      <c r="C49" s="28" t="str">
        <f>IF($U$20="","",$U$20)</f>
        <v/>
      </c>
      <c r="D49" s="29" t="str">
        <f>IF($Z$20="","",$Z$20)</f>
        <v/>
      </c>
      <c r="E49" s="3"/>
      <c r="F49" s="1"/>
      <c r="G49" s="7"/>
    </row>
    <row r="50" spans="2:7" ht="22.5" customHeight="1" thickBot="1" x14ac:dyDescent="0.2">
      <c r="B50" s="12">
        <v>20</v>
      </c>
      <c r="C50" s="30" t="str">
        <f>IF($U$21="","",$U$21)</f>
        <v/>
      </c>
      <c r="D50" s="31" t="str">
        <f>IF($Z$21="","",$Z$21)</f>
        <v/>
      </c>
      <c r="E50" s="8"/>
      <c r="F50" s="9"/>
      <c r="G50" s="10"/>
    </row>
    <row r="52" spans="2:7" ht="14.25" thickBot="1" x14ac:dyDescent="0.2">
      <c r="B52" s="16">
        <v>3</v>
      </c>
      <c r="D52" s="38" t="str">
        <f>IF($K$3="","",$K$3)</f>
        <v>世田谷スポーツ少年団</v>
      </c>
      <c r="E52" s="38"/>
      <c r="F52" s="38"/>
      <c r="G52" s="38"/>
    </row>
    <row r="53" spans="2:7" ht="22.5" customHeight="1" x14ac:dyDescent="0.15">
      <c r="B53" s="42" t="str">
        <f>$S$3</f>
        <v>集　金　袋</v>
      </c>
      <c r="C53" s="43"/>
      <c r="D53" s="43"/>
      <c r="E53" s="43"/>
      <c r="F53" s="43"/>
      <c r="G53" s="44"/>
    </row>
    <row r="54" spans="2:7" ht="22.5" customHeight="1" x14ac:dyDescent="0.15">
      <c r="B54" s="5"/>
      <c r="C54" s="17">
        <f>IF(VLOOKUP($K$5+B52-1,名簿!$B$2:$X$102,3)="","",VLOOKUP($K$5+B52-1,名簿!$B$2:$X$102,3))</f>
        <v>3</v>
      </c>
      <c r="D54" s="2" t="s">
        <v>0</v>
      </c>
      <c r="E54" s="45" t="str">
        <f>IF(VLOOKUP($K$5+B52-1,名簿!$B$2:$X$102,2)="","",VLOOKUP($K$5+B52-1,名簿!$B$2:$X$102,2))</f>
        <v>佐藤　三郎</v>
      </c>
      <c r="F54" s="45"/>
      <c r="G54" s="46"/>
    </row>
    <row r="55" spans="2:7" ht="22.5" customHeight="1" x14ac:dyDescent="0.15">
      <c r="B55" s="13"/>
      <c r="C55" s="3" t="s">
        <v>1</v>
      </c>
      <c r="D55" s="3" t="s">
        <v>2</v>
      </c>
      <c r="E55" s="3" t="s">
        <v>3</v>
      </c>
      <c r="F55" s="3" t="s">
        <v>4</v>
      </c>
      <c r="G55" s="6" t="s">
        <v>5</v>
      </c>
    </row>
    <row r="56" spans="2:7" ht="22.5" customHeight="1" x14ac:dyDescent="0.15">
      <c r="B56" s="11">
        <v>1</v>
      </c>
      <c r="C56" s="28" t="str">
        <f>IF($L$14="","",$L$14)</f>
        <v>4月分会費 その他</v>
      </c>
      <c r="D56" s="29">
        <f>IF($Q$14="","",$Q$14)</f>
        <v>500</v>
      </c>
      <c r="E56" s="3"/>
      <c r="F56" s="1"/>
      <c r="G56" s="7"/>
    </row>
    <row r="57" spans="2:7" ht="22.5" customHeight="1" x14ac:dyDescent="0.15">
      <c r="B57" s="11">
        <v>2</v>
      </c>
      <c r="C57" s="28" t="str">
        <f>IF($L$15="","",$L$15)</f>
        <v>5月分会費</v>
      </c>
      <c r="D57" s="29">
        <f>IF($Q$15="","",$Q$15)</f>
        <v>1500</v>
      </c>
      <c r="E57" s="3"/>
      <c r="F57" s="1"/>
      <c r="G57" s="7"/>
    </row>
    <row r="58" spans="2:7" ht="22.5" customHeight="1" x14ac:dyDescent="0.15">
      <c r="B58" s="11">
        <v>3</v>
      </c>
      <c r="C58" s="28" t="str">
        <f>IF($L$16="","",$L$16)</f>
        <v>6月分会費</v>
      </c>
      <c r="D58" s="29">
        <f>IF($Q$16="","",$Q$16)</f>
        <v>1500</v>
      </c>
      <c r="E58" s="3"/>
      <c r="F58" s="1"/>
      <c r="G58" s="7"/>
    </row>
    <row r="59" spans="2:7" ht="22.5" customHeight="1" x14ac:dyDescent="0.15">
      <c r="B59" s="11">
        <v>4</v>
      </c>
      <c r="C59" s="28" t="str">
        <f>IF($L$17="","",$L$17)</f>
        <v>7月分会費</v>
      </c>
      <c r="D59" s="29">
        <f>IF($Q$17="","",$Q$17)</f>
        <v>1500</v>
      </c>
      <c r="E59" s="3"/>
      <c r="F59" s="1"/>
      <c r="G59" s="7"/>
    </row>
    <row r="60" spans="2:7" ht="22.5" customHeight="1" x14ac:dyDescent="0.15">
      <c r="B60" s="11">
        <v>5</v>
      </c>
      <c r="C60" s="28" t="str">
        <f>IF($L$18="","",$L$18)</f>
        <v>8月分会費</v>
      </c>
      <c r="D60" s="29">
        <f>IF($Q$18="","",$Q$18)</f>
        <v>1500</v>
      </c>
      <c r="E60" s="3"/>
      <c r="F60" s="1"/>
      <c r="G60" s="7"/>
    </row>
    <row r="61" spans="2:7" ht="22.5" customHeight="1" x14ac:dyDescent="0.15">
      <c r="B61" s="11">
        <v>6</v>
      </c>
      <c r="C61" s="28" t="str">
        <f>IF($L$19="","",$L$19)</f>
        <v>9月分会費</v>
      </c>
      <c r="D61" s="29">
        <f>IF($Q$19="","",$Q$19)</f>
        <v>1500</v>
      </c>
      <c r="E61" s="3"/>
      <c r="F61" s="1"/>
      <c r="G61" s="7"/>
    </row>
    <row r="62" spans="2:7" ht="22.5" customHeight="1" x14ac:dyDescent="0.15">
      <c r="B62" s="11">
        <v>7</v>
      </c>
      <c r="C62" s="28" t="str">
        <f>IF($L$20="","",$L$20)</f>
        <v>10月分会費</v>
      </c>
      <c r="D62" s="29">
        <f>IF($Q$20="","",$Q$20)</f>
        <v>1500</v>
      </c>
      <c r="E62" s="3"/>
      <c r="F62" s="1"/>
      <c r="G62" s="7"/>
    </row>
    <row r="63" spans="2:7" ht="22.5" customHeight="1" x14ac:dyDescent="0.15">
      <c r="B63" s="11">
        <v>8</v>
      </c>
      <c r="C63" s="28" t="str">
        <f>IF($L$21="","",$L$21)</f>
        <v>11月分会費</v>
      </c>
      <c r="D63" s="29">
        <f>IF($Q$21="","",$Q$21)</f>
        <v>1500</v>
      </c>
      <c r="E63" s="3"/>
      <c r="F63" s="1"/>
      <c r="G63" s="7"/>
    </row>
    <row r="64" spans="2:7" ht="22.5" customHeight="1" x14ac:dyDescent="0.15">
      <c r="B64" s="11">
        <v>9</v>
      </c>
      <c r="C64" s="28" t="str">
        <f>IF($L$22="","",$L$22)</f>
        <v>12月分会費</v>
      </c>
      <c r="D64" s="29">
        <f>IF($Q$22="","",$Q$22)</f>
        <v>1500</v>
      </c>
      <c r="E64" s="3"/>
      <c r="F64" s="1"/>
      <c r="G64" s="7"/>
    </row>
    <row r="65" spans="2:7" ht="22.5" customHeight="1" x14ac:dyDescent="0.15">
      <c r="B65" s="11">
        <v>10</v>
      </c>
      <c r="C65" s="28" t="str">
        <f>IF($L$23="","",$L$23)</f>
        <v>1月分会費</v>
      </c>
      <c r="D65" s="29">
        <f>IF($Q$23="","",$Q$23)</f>
        <v>1500</v>
      </c>
      <c r="E65" s="3"/>
      <c r="F65" s="1"/>
      <c r="G65" s="7"/>
    </row>
    <row r="66" spans="2:7" ht="22.5" customHeight="1" x14ac:dyDescent="0.15">
      <c r="B66" s="11">
        <v>11</v>
      </c>
      <c r="C66" s="28" t="str">
        <f>IF($L$24="","",$L$24)</f>
        <v>2月分会費</v>
      </c>
      <c r="D66" s="29">
        <f>IF($Q$24="","",$Q$24)</f>
        <v>1500</v>
      </c>
      <c r="E66" s="3"/>
      <c r="F66" s="1"/>
      <c r="G66" s="7"/>
    </row>
    <row r="67" spans="2:7" ht="22.5" customHeight="1" x14ac:dyDescent="0.15">
      <c r="B67" s="11">
        <v>12</v>
      </c>
      <c r="C67" s="28" t="str">
        <f>IF($L$25="","",$L$25)</f>
        <v>3月分会費</v>
      </c>
      <c r="D67" s="29">
        <f>IF($Q$25="","",$Q$25)</f>
        <v>1500</v>
      </c>
      <c r="E67" s="3"/>
      <c r="F67" s="1"/>
      <c r="G67" s="7"/>
    </row>
    <row r="68" spans="2:7" ht="22.5" customHeight="1" x14ac:dyDescent="0.15">
      <c r="B68" s="11">
        <v>13</v>
      </c>
      <c r="C68" s="28" t="str">
        <f>IF($U$14="","",$U$14)</f>
        <v>○○市遠征宿泊費</v>
      </c>
      <c r="D68" s="29">
        <f>IF($Z$14="","",$Z$14)</f>
        <v>1</v>
      </c>
      <c r="E68" s="3"/>
      <c r="F68" s="1"/>
      <c r="G68" s="7"/>
    </row>
    <row r="69" spans="2:7" ht="22.5" customHeight="1" x14ac:dyDescent="0.15">
      <c r="B69" s="11">
        <v>14</v>
      </c>
      <c r="C69" s="28" t="str">
        <f>IF($U$15="","",$U$15)</f>
        <v>特別会費</v>
      </c>
      <c r="D69" s="29">
        <f>IF($Z$15="","",$Z$15)</f>
        <v>2</v>
      </c>
      <c r="E69" s="3"/>
      <c r="F69" s="1"/>
      <c r="G69" s="7"/>
    </row>
    <row r="70" spans="2:7" ht="22.5" customHeight="1" x14ac:dyDescent="0.15">
      <c r="B70" s="11">
        <v>15</v>
      </c>
      <c r="C70" s="28" t="str">
        <f>IF($U$16="","",$U$16)</f>
        <v>チームTシャツ</v>
      </c>
      <c r="D70" s="29">
        <f>IF($Z$16="","",$Z$16)</f>
        <v>2500</v>
      </c>
      <c r="E70" s="3"/>
      <c r="F70" s="1"/>
      <c r="G70" s="7"/>
    </row>
    <row r="71" spans="2:7" ht="22.5" customHeight="1" x14ac:dyDescent="0.15">
      <c r="B71" s="11">
        <v>16</v>
      </c>
      <c r="C71" s="28" t="str">
        <f>IF($U$17="","",$U$17)</f>
        <v>特別会費</v>
      </c>
      <c r="D71" s="29">
        <f>IF($Z$17="","",$Z$17)</f>
        <v>4</v>
      </c>
      <c r="E71" s="3"/>
      <c r="F71" s="1"/>
      <c r="G71" s="7"/>
    </row>
    <row r="72" spans="2:7" ht="22.5" customHeight="1" x14ac:dyDescent="0.15">
      <c r="B72" s="11">
        <v>17</v>
      </c>
      <c r="C72" s="28" t="str">
        <f>IF($U$18="","",$U$18)</f>
        <v>特別会費</v>
      </c>
      <c r="D72" s="29">
        <f>IF($Z$18="","",$Z$18)</f>
        <v>5</v>
      </c>
      <c r="E72" s="3"/>
      <c r="F72" s="1"/>
      <c r="G72" s="7"/>
    </row>
    <row r="73" spans="2:7" ht="22.5" customHeight="1" x14ac:dyDescent="0.15">
      <c r="B73" s="11">
        <v>18</v>
      </c>
      <c r="C73" s="28" t="str">
        <f>IF($U$19="","",$U$19)</f>
        <v>5/5慰労会</v>
      </c>
      <c r="D73" s="29">
        <f>IF($Z$19="","",$Z$19)</f>
        <v>5500</v>
      </c>
      <c r="E73" s="3"/>
      <c r="F73" s="1"/>
      <c r="G73" s="7"/>
    </row>
    <row r="74" spans="2:7" ht="22.5" customHeight="1" x14ac:dyDescent="0.15">
      <c r="B74" s="11">
        <v>19</v>
      </c>
      <c r="C74" s="28" t="str">
        <f>IF($U$20="","",$U$20)</f>
        <v/>
      </c>
      <c r="D74" s="29" t="str">
        <f>IF($Z$20="","",$Z$20)</f>
        <v/>
      </c>
      <c r="E74" s="3"/>
      <c r="F74" s="1"/>
      <c r="G74" s="7"/>
    </row>
    <row r="75" spans="2:7" ht="22.5" customHeight="1" thickBot="1" x14ac:dyDescent="0.2">
      <c r="B75" s="12">
        <v>20</v>
      </c>
      <c r="C75" s="30" t="str">
        <f>IF($U$21="","",$U$21)</f>
        <v/>
      </c>
      <c r="D75" s="31" t="str">
        <f>IF($Z$21="","",$Z$21)</f>
        <v/>
      </c>
      <c r="E75" s="8"/>
      <c r="F75" s="9"/>
      <c r="G75" s="10"/>
    </row>
    <row r="77" spans="2:7" ht="14.25" thickBot="1" x14ac:dyDescent="0.2">
      <c r="B77" s="16">
        <v>4</v>
      </c>
      <c r="D77" s="38" t="str">
        <f>IF($K$3="","",$K$3)</f>
        <v>世田谷スポーツ少年団</v>
      </c>
      <c r="E77" s="38"/>
      <c r="F77" s="38"/>
      <c r="G77" s="38"/>
    </row>
    <row r="78" spans="2:7" ht="22.5" customHeight="1" x14ac:dyDescent="0.15">
      <c r="B78" s="42" t="str">
        <f>$S$3</f>
        <v>集　金　袋</v>
      </c>
      <c r="C78" s="43"/>
      <c r="D78" s="43"/>
      <c r="E78" s="43"/>
      <c r="F78" s="43"/>
      <c r="G78" s="44"/>
    </row>
    <row r="79" spans="2:7" ht="22.5" customHeight="1" x14ac:dyDescent="0.15">
      <c r="B79" s="5"/>
      <c r="C79" s="17">
        <f>IF(VLOOKUP($K$5+B77-1,名簿!$B$2:$X$102,3)="","",VLOOKUP($K$5+B77-1,名簿!$B$2:$X$102,3))</f>
        <v>4</v>
      </c>
      <c r="D79" s="2" t="s">
        <v>0</v>
      </c>
      <c r="E79" s="45" t="str">
        <f>IF(VLOOKUP($K$5+B77-1,名簿!$B$2:$X$102,2)="","",VLOOKUP($K$5+B77-1,名簿!$B$2:$X$102,2))</f>
        <v>吉田　四郎</v>
      </c>
      <c r="F79" s="45"/>
      <c r="G79" s="46"/>
    </row>
    <row r="80" spans="2:7" ht="22.5" customHeight="1" x14ac:dyDescent="0.15">
      <c r="B80" s="13"/>
      <c r="C80" s="3" t="s">
        <v>1</v>
      </c>
      <c r="D80" s="3" t="s">
        <v>2</v>
      </c>
      <c r="E80" s="3" t="s">
        <v>3</v>
      </c>
      <c r="F80" s="3" t="s">
        <v>4</v>
      </c>
      <c r="G80" s="6" t="s">
        <v>5</v>
      </c>
    </row>
    <row r="81" spans="2:7" ht="22.5" customHeight="1" x14ac:dyDescent="0.15">
      <c r="B81" s="11">
        <v>1</v>
      </c>
      <c r="C81" s="28" t="str">
        <f>IF($L$14="","",$L$14)</f>
        <v>4月分会費 その他</v>
      </c>
      <c r="D81" s="29">
        <f>IF($Q$14="","",$Q$14)</f>
        <v>500</v>
      </c>
      <c r="E81" s="3"/>
      <c r="F81" s="1"/>
      <c r="G81" s="7"/>
    </row>
    <row r="82" spans="2:7" ht="22.5" customHeight="1" x14ac:dyDescent="0.15">
      <c r="B82" s="11">
        <v>2</v>
      </c>
      <c r="C82" s="28" t="str">
        <f>IF($L$15="","",$L$15)</f>
        <v>5月分会費</v>
      </c>
      <c r="D82" s="29">
        <f>IF($Q$15="","",$Q$15)</f>
        <v>1500</v>
      </c>
      <c r="E82" s="3"/>
      <c r="F82" s="1"/>
      <c r="G82" s="7"/>
    </row>
    <row r="83" spans="2:7" ht="22.5" customHeight="1" x14ac:dyDescent="0.15">
      <c r="B83" s="11">
        <v>3</v>
      </c>
      <c r="C83" s="28" t="str">
        <f>IF($L$16="","",$L$16)</f>
        <v>6月分会費</v>
      </c>
      <c r="D83" s="29">
        <f>IF($Q$16="","",$Q$16)</f>
        <v>1500</v>
      </c>
      <c r="E83" s="3"/>
      <c r="F83" s="1"/>
      <c r="G83" s="7"/>
    </row>
    <row r="84" spans="2:7" ht="22.5" customHeight="1" x14ac:dyDescent="0.15">
      <c r="B84" s="11">
        <v>4</v>
      </c>
      <c r="C84" s="28" t="str">
        <f>IF($L$17="","",$L$17)</f>
        <v>7月分会費</v>
      </c>
      <c r="D84" s="29">
        <f>IF($Q$17="","",$Q$17)</f>
        <v>1500</v>
      </c>
      <c r="E84" s="3"/>
      <c r="F84" s="1"/>
      <c r="G84" s="7"/>
    </row>
    <row r="85" spans="2:7" ht="22.5" customHeight="1" x14ac:dyDescent="0.15">
      <c r="B85" s="11">
        <v>5</v>
      </c>
      <c r="C85" s="28" t="str">
        <f>IF($L$18="","",$L$18)</f>
        <v>8月分会費</v>
      </c>
      <c r="D85" s="29">
        <f>IF($Q$18="","",$Q$18)</f>
        <v>1500</v>
      </c>
      <c r="E85" s="3"/>
      <c r="F85" s="1"/>
      <c r="G85" s="7"/>
    </row>
    <row r="86" spans="2:7" ht="22.5" customHeight="1" x14ac:dyDescent="0.15">
      <c r="B86" s="11">
        <v>6</v>
      </c>
      <c r="C86" s="28" t="str">
        <f>IF($L$19="","",$L$19)</f>
        <v>9月分会費</v>
      </c>
      <c r="D86" s="29">
        <f>IF($Q$19="","",$Q$19)</f>
        <v>1500</v>
      </c>
      <c r="E86" s="3"/>
      <c r="F86" s="1"/>
      <c r="G86" s="7"/>
    </row>
    <row r="87" spans="2:7" ht="22.5" customHeight="1" x14ac:dyDescent="0.15">
      <c r="B87" s="11">
        <v>7</v>
      </c>
      <c r="C87" s="28" t="str">
        <f>IF($L$20="","",$L$20)</f>
        <v>10月分会費</v>
      </c>
      <c r="D87" s="29">
        <f>IF($Q$20="","",$Q$20)</f>
        <v>1500</v>
      </c>
      <c r="E87" s="3"/>
      <c r="F87" s="1"/>
      <c r="G87" s="7"/>
    </row>
    <row r="88" spans="2:7" ht="22.5" customHeight="1" x14ac:dyDescent="0.15">
      <c r="B88" s="11">
        <v>8</v>
      </c>
      <c r="C88" s="28" t="str">
        <f>IF($L$21="","",$L$21)</f>
        <v>11月分会費</v>
      </c>
      <c r="D88" s="29">
        <f>IF($Q$21="","",$Q$21)</f>
        <v>1500</v>
      </c>
      <c r="E88" s="3"/>
      <c r="F88" s="1"/>
      <c r="G88" s="7"/>
    </row>
    <row r="89" spans="2:7" ht="22.5" customHeight="1" x14ac:dyDescent="0.15">
      <c r="B89" s="11">
        <v>9</v>
      </c>
      <c r="C89" s="28" t="str">
        <f>IF($L$22="","",$L$22)</f>
        <v>12月分会費</v>
      </c>
      <c r="D89" s="29">
        <f>IF($Q$22="","",$Q$22)</f>
        <v>1500</v>
      </c>
      <c r="E89" s="3"/>
      <c r="F89" s="1"/>
      <c r="G89" s="7"/>
    </row>
    <row r="90" spans="2:7" ht="22.5" customHeight="1" x14ac:dyDescent="0.15">
      <c r="B90" s="11">
        <v>10</v>
      </c>
      <c r="C90" s="28" t="str">
        <f>IF($L$23="","",$L$23)</f>
        <v>1月分会費</v>
      </c>
      <c r="D90" s="29">
        <f>IF($Q$23="","",$Q$23)</f>
        <v>1500</v>
      </c>
      <c r="E90" s="3"/>
      <c r="F90" s="1"/>
      <c r="G90" s="7"/>
    </row>
    <row r="91" spans="2:7" ht="22.5" customHeight="1" x14ac:dyDescent="0.15">
      <c r="B91" s="11">
        <v>11</v>
      </c>
      <c r="C91" s="28" t="str">
        <f>IF($L$24="","",$L$24)</f>
        <v>2月分会費</v>
      </c>
      <c r="D91" s="29">
        <f>IF($Q$24="","",$Q$24)</f>
        <v>1500</v>
      </c>
      <c r="E91" s="3"/>
      <c r="F91" s="1"/>
      <c r="G91" s="7"/>
    </row>
    <row r="92" spans="2:7" ht="22.5" customHeight="1" x14ac:dyDescent="0.15">
      <c r="B92" s="11">
        <v>12</v>
      </c>
      <c r="C92" s="28" t="str">
        <f>IF($L$25="","",$L$25)</f>
        <v>3月分会費</v>
      </c>
      <c r="D92" s="29">
        <f>IF($Q$25="","",$Q$25)</f>
        <v>1500</v>
      </c>
      <c r="E92" s="3"/>
      <c r="F92" s="1"/>
      <c r="G92" s="7"/>
    </row>
    <row r="93" spans="2:7" ht="22.5" customHeight="1" x14ac:dyDescent="0.15">
      <c r="B93" s="11">
        <v>13</v>
      </c>
      <c r="C93" s="28" t="str">
        <f>IF($U$14="","",$U$14)</f>
        <v>○○市遠征宿泊費</v>
      </c>
      <c r="D93" s="29">
        <f>IF($Z$14="","",$Z$14)</f>
        <v>1</v>
      </c>
      <c r="E93" s="3"/>
      <c r="F93" s="1"/>
      <c r="G93" s="7"/>
    </row>
    <row r="94" spans="2:7" ht="22.5" customHeight="1" x14ac:dyDescent="0.15">
      <c r="B94" s="11">
        <v>14</v>
      </c>
      <c r="C94" s="28" t="str">
        <f>IF($U$15="","",$U$15)</f>
        <v>特別会費</v>
      </c>
      <c r="D94" s="29">
        <f>IF($Z$15="","",$Z$15)</f>
        <v>2</v>
      </c>
      <c r="E94" s="3"/>
      <c r="F94" s="1"/>
      <c r="G94" s="7"/>
    </row>
    <row r="95" spans="2:7" ht="22.5" customHeight="1" x14ac:dyDescent="0.15">
      <c r="B95" s="11">
        <v>15</v>
      </c>
      <c r="C95" s="28" t="str">
        <f>IF($U$16="","",$U$16)</f>
        <v>チームTシャツ</v>
      </c>
      <c r="D95" s="29">
        <f>IF($Z$16="","",$Z$16)</f>
        <v>2500</v>
      </c>
      <c r="E95" s="3"/>
      <c r="F95" s="1"/>
      <c r="G95" s="7"/>
    </row>
    <row r="96" spans="2:7" ht="22.5" customHeight="1" x14ac:dyDescent="0.15">
      <c r="B96" s="11">
        <v>16</v>
      </c>
      <c r="C96" s="28" t="str">
        <f>IF($U$17="","",$U$17)</f>
        <v>特別会費</v>
      </c>
      <c r="D96" s="29">
        <f>IF($Z$17="","",$Z$17)</f>
        <v>4</v>
      </c>
      <c r="E96" s="3"/>
      <c r="F96" s="1"/>
      <c r="G96" s="7"/>
    </row>
    <row r="97" spans="2:7" ht="22.5" customHeight="1" x14ac:dyDescent="0.15">
      <c r="B97" s="11">
        <v>17</v>
      </c>
      <c r="C97" s="28" t="str">
        <f>IF($U$18="","",$U$18)</f>
        <v>特別会費</v>
      </c>
      <c r="D97" s="29">
        <f>IF($Z$18="","",$Z$18)</f>
        <v>5</v>
      </c>
      <c r="E97" s="3"/>
      <c r="F97" s="1"/>
      <c r="G97" s="7"/>
    </row>
    <row r="98" spans="2:7" ht="22.5" customHeight="1" x14ac:dyDescent="0.15">
      <c r="B98" s="11">
        <v>18</v>
      </c>
      <c r="C98" s="28" t="str">
        <f>IF($U$19="","",$U$19)</f>
        <v>5/5慰労会</v>
      </c>
      <c r="D98" s="29">
        <f>IF($Z$19="","",$Z$19)</f>
        <v>5500</v>
      </c>
      <c r="E98" s="3"/>
      <c r="F98" s="1"/>
      <c r="G98" s="7"/>
    </row>
    <row r="99" spans="2:7" ht="22.5" customHeight="1" x14ac:dyDescent="0.15">
      <c r="B99" s="11">
        <v>19</v>
      </c>
      <c r="C99" s="28" t="str">
        <f>IF($U$20="","",$U$20)</f>
        <v/>
      </c>
      <c r="D99" s="29" t="str">
        <f>IF($Z$20="","",$Z$20)</f>
        <v/>
      </c>
      <c r="E99" s="3"/>
      <c r="F99" s="1"/>
      <c r="G99" s="7"/>
    </row>
    <row r="100" spans="2:7" ht="22.5" customHeight="1" thickBot="1" x14ac:dyDescent="0.2">
      <c r="B100" s="12">
        <v>20</v>
      </c>
      <c r="C100" s="30" t="str">
        <f>IF($U$21="","",$U$21)</f>
        <v/>
      </c>
      <c r="D100" s="31" t="str">
        <f>IF($Z$21="","",$Z$21)</f>
        <v/>
      </c>
      <c r="E100" s="8"/>
      <c r="F100" s="9"/>
      <c r="G100" s="10"/>
    </row>
    <row r="102" spans="2:7" ht="14.25" thickBot="1" x14ac:dyDescent="0.2">
      <c r="B102" s="16">
        <v>5</v>
      </c>
      <c r="D102" s="38" t="str">
        <f>IF($K$3="","",$K$3)</f>
        <v>世田谷スポーツ少年団</v>
      </c>
      <c r="E102" s="38"/>
      <c r="F102" s="38"/>
      <c r="G102" s="38"/>
    </row>
    <row r="103" spans="2:7" ht="22.5" customHeight="1" x14ac:dyDescent="0.15">
      <c r="B103" s="42" t="str">
        <f>$S$3</f>
        <v>集　金　袋</v>
      </c>
      <c r="C103" s="43"/>
      <c r="D103" s="43"/>
      <c r="E103" s="43"/>
      <c r="F103" s="43"/>
      <c r="G103" s="44"/>
    </row>
    <row r="104" spans="2:7" ht="22.5" customHeight="1" x14ac:dyDescent="0.15">
      <c r="B104" s="5"/>
      <c r="C104" s="17" t="str">
        <f>IF(VLOOKUP($K$5+B102-1,名簿!$B$2:$X$102,3)="","",VLOOKUP($K$5+B102-1,名簿!$B$2:$X$102,3))</f>
        <v>補　B</v>
      </c>
      <c r="D104" s="2" t="s">
        <v>0</v>
      </c>
      <c r="E104" s="45" t="str">
        <f>IF(VLOOKUP($K$5+B102-1,名簿!$B$2:$X$102,2)="","",VLOOKUP($K$5+B102-1,名簿!$B$2:$X$102,2))</f>
        <v>高橋　五郎</v>
      </c>
      <c r="F104" s="45"/>
      <c r="G104" s="46"/>
    </row>
    <row r="105" spans="2:7" ht="22.5" customHeight="1" x14ac:dyDescent="0.15">
      <c r="B105" s="13"/>
      <c r="C105" s="3" t="s">
        <v>1</v>
      </c>
      <c r="D105" s="3" t="s">
        <v>2</v>
      </c>
      <c r="E105" s="3" t="s">
        <v>3</v>
      </c>
      <c r="F105" s="3" t="s">
        <v>4</v>
      </c>
      <c r="G105" s="6" t="s">
        <v>5</v>
      </c>
    </row>
    <row r="106" spans="2:7" ht="22.5" customHeight="1" x14ac:dyDescent="0.15">
      <c r="B106" s="11">
        <v>1</v>
      </c>
      <c r="C106" s="28" t="str">
        <f>IF($L$14="","",$L$14)</f>
        <v>4月分会費 その他</v>
      </c>
      <c r="D106" s="29">
        <f>IF($Q$14="","",$Q$14)</f>
        <v>500</v>
      </c>
      <c r="E106" s="3"/>
      <c r="F106" s="1"/>
      <c r="G106" s="7"/>
    </row>
    <row r="107" spans="2:7" ht="22.5" customHeight="1" x14ac:dyDescent="0.15">
      <c r="B107" s="11">
        <v>2</v>
      </c>
      <c r="C107" s="28" t="str">
        <f>IF($L$15="","",$L$15)</f>
        <v>5月分会費</v>
      </c>
      <c r="D107" s="29">
        <f>IF($Q$15="","",$Q$15)</f>
        <v>1500</v>
      </c>
      <c r="E107" s="3"/>
      <c r="F107" s="1"/>
      <c r="G107" s="7"/>
    </row>
    <row r="108" spans="2:7" ht="22.5" customHeight="1" x14ac:dyDescent="0.15">
      <c r="B108" s="11">
        <v>3</v>
      </c>
      <c r="C108" s="28" t="str">
        <f>IF($L$16="","",$L$16)</f>
        <v>6月分会費</v>
      </c>
      <c r="D108" s="29">
        <f>IF($Q$16="","",$Q$16)</f>
        <v>1500</v>
      </c>
      <c r="E108" s="3"/>
      <c r="F108" s="1"/>
      <c r="G108" s="7"/>
    </row>
    <row r="109" spans="2:7" ht="22.5" customHeight="1" x14ac:dyDescent="0.15">
      <c r="B109" s="11">
        <v>4</v>
      </c>
      <c r="C109" s="28" t="str">
        <f>IF($L$17="","",$L$17)</f>
        <v>7月分会費</v>
      </c>
      <c r="D109" s="29">
        <f>IF($Q$17="","",$Q$17)</f>
        <v>1500</v>
      </c>
      <c r="E109" s="3"/>
      <c r="F109" s="1"/>
      <c r="G109" s="7"/>
    </row>
    <row r="110" spans="2:7" ht="22.5" customHeight="1" x14ac:dyDescent="0.15">
      <c r="B110" s="11">
        <v>5</v>
      </c>
      <c r="C110" s="28" t="str">
        <f>IF($L$18="","",$L$18)</f>
        <v>8月分会費</v>
      </c>
      <c r="D110" s="29">
        <f>IF($Q$18="","",$Q$18)</f>
        <v>1500</v>
      </c>
      <c r="E110" s="3"/>
      <c r="F110" s="1"/>
      <c r="G110" s="7"/>
    </row>
    <row r="111" spans="2:7" ht="22.5" customHeight="1" x14ac:dyDescent="0.15">
      <c r="B111" s="11">
        <v>6</v>
      </c>
      <c r="C111" s="28" t="str">
        <f>IF($L$19="","",$L$19)</f>
        <v>9月分会費</v>
      </c>
      <c r="D111" s="29">
        <f>IF($Q$19="","",$Q$19)</f>
        <v>1500</v>
      </c>
      <c r="E111" s="3"/>
      <c r="F111" s="1"/>
      <c r="G111" s="7"/>
    </row>
    <row r="112" spans="2:7" ht="22.5" customHeight="1" x14ac:dyDescent="0.15">
      <c r="B112" s="11">
        <v>7</v>
      </c>
      <c r="C112" s="28" t="str">
        <f>IF($L$20="","",$L$20)</f>
        <v>10月分会費</v>
      </c>
      <c r="D112" s="29">
        <f>IF($Q$20="","",$Q$20)</f>
        <v>1500</v>
      </c>
      <c r="E112" s="3"/>
      <c r="F112" s="1"/>
      <c r="G112" s="7"/>
    </row>
    <row r="113" spans="2:7" ht="22.5" customHeight="1" x14ac:dyDescent="0.15">
      <c r="B113" s="11">
        <v>8</v>
      </c>
      <c r="C113" s="28" t="str">
        <f>IF($L$21="","",$L$21)</f>
        <v>11月分会費</v>
      </c>
      <c r="D113" s="29">
        <f>IF($Q$21="","",$Q$21)</f>
        <v>1500</v>
      </c>
      <c r="E113" s="3"/>
      <c r="F113" s="1"/>
      <c r="G113" s="7"/>
    </row>
    <row r="114" spans="2:7" ht="22.5" customHeight="1" x14ac:dyDescent="0.15">
      <c r="B114" s="11">
        <v>9</v>
      </c>
      <c r="C114" s="28" t="str">
        <f>IF($L$22="","",$L$22)</f>
        <v>12月分会費</v>
      </c>
      <c r="D114" s="29">
        <f>IF($Q$22="","",$Q$22)</f>
        <v>1500</v>
      </c>
      <c r="E114" s="3"/>
      <c r="F114" s="1"/>
      <c r="G114" s="7"/>
    </row>
    <row r="115" spans="2:7" ht="22.5" customHeight="1" x14ac:dyDescent="0.15">
      <c r="B115" s="11">
        <v>10</v>
      </c>
      <c r="C115" s="28" t="str">
        <f>IF($L$23="","",$L$23)</f>
        <v>1月分会費</v>
      </c>
      <c r="D115" s="29">
        <f>IF($Q$23="","",$Q$23)</f>
        <v>1500</v>
      </c>
      <c r="E115" s="3"/>
      <c r="F115" s="1"/>
      <c r="G115" s="7"/>
    </row>
    <row r="116" spans="2:7" ht="22.5" customHeight="1" x14ac:dyDescent="0.15">
      <c r="B116" s="11">
        <v>11</v>
      </c>
      <c r="C116" s="28" t="str">
        <f>IF($L$24="","",$L$24)</f>
        <v>2月分会費</v>
      </c>
      <c r="D116" s="29">
        <f>IF($Q$24="","",$Q$24)</f>
        <v>1500</v>
      </c>
      <c r="E116" s="3"/>
      <c r="F116" s="1"/>
      <c r="G116" s="7"/>
    </row>
    <row r="117" spans="2:7" ht="22.5" customHeight="1" x14ac:dyDescent="0.15">
      <c r="B117" s="11">
        <v>12</v>
      </c>
      <c r="C117" s="28" t="str">
        <f>IF($L$25="","",$L$25)</f>
        <v>3月分会費</v>
      </c>
      <c r="D117" s="29">
        <f>IF($Q$25="","",$Q$25)</f>
        <v>1500</v>
      </c>
      <c r="E117" s="3"/>
      <c r="F117" s="1"/>
      <c r="G117" s="7"/>
    </row>
    <row r="118" spans="2:7" ht="22.5" customHeight="1" x14ac:dyDescent="0.15">
      <c r="B118" s="11">
        <v>13</v>
      </c>
      <c r="C118" s="28" t="str">
        <f>IF($U$14="","",$U$14)</f>
        <v>○○市遠征宿泊費</v>
      </c>
      <c r="D118" s="29">
        <f>IF($Z$14="","",$Z$14)</f>
        <v>1</v>
      </c>
      <c r="E118" s="3"/>
      <c r="F118" s="1"/>
      <c r="G118" s="7"/>
    </row>
    <row r="119" spans="2:7" ht="22.5" customHeight="1" x14ac:dyDescent="0.15">
      <c r="B119" s="11">
        <v>14</v>
      </c>
      <c r="C119" s="28" t="str">
        <f>IF($U$15="","",$U$15)</f>
        <v>特別会費</v>
      </c>
      <c r="D119" s="29">
        <f>IF($Z$15="","",$Z$15)</f>
        <v>2</v>
      </c>
      <c r="E119" s="3"/>
      <c r="F119" s="1"/>
      <c r="G119" s="7"/>
    </row>
    <row r="120" spans="2:7" ht="22.5" customHeight="1" x14ac:dyDescent="0.15">
      <c r="B120" s="11">
        <v>15</v>
      </c>
      <c r="C120" s="28" t="str">
        <f>IF($U$16="","",$U$16)</f>
        <v>チームTシャツ</v>
      </c>
      <c r="D120" s="29">
        <f>IF($Z$16="","",$Z$16)</f>
        <v>2500</v>
      </c>
      <c r="E120" s="3"/>
      <c r="F120" s="1"/>
      <c r="G120" s="7"/>
    </row>
    <row r="121" spans="2:7" ht="22.5" customHeight="1" x14ac:dyDescent="0.15">
      <c r="B121" s="11">
        <v>16</v>
      </c>
      <c r="C121" s="28" t="str">
        <f>IF($U$17="","",$U$17)</f>
        <v>特別会費</v>
      </c>
      <c r="D121" s="29">
        <f>IF($Z$17="","",$Z$17)</f>
        <v>4</v>
      </c>
      <c r="E121" s="3"/>
      <c r="F121" s="1"/>
      <c r="G121" s="7"/>
    </row>
    <row r="122" spans="2:7" ht="22.5" customHeight="1" x14ac:dyDescent="0.15">
      <c r="B122" s="11">
        <v>17</v>
      </c>
      <c r="C122" s="28" t="str">
        <f>IF($U$18="","",$U$18)</f>
        <v>特別会費</v>
      </c>
      <c r="D122" s="29">
        <f>IF($Z$18="","",$Z$18)</f>
        <v>5</v>
      </c>
      <c r="E122" s="3"/>
      <c r="F122" s="1"/>
      <c r="G122" s="7"/>
    </row>
    <row r="123" spans="2:7" ht="22.5" customHeight="1" x14ac:dyDescent="0.15">
      <c r="B123" s="11">
        <v>18</v>
      </c>
      <c r="C123" s="28" t="str">
        <f>IF($U$19="","",$U$19)</f>
        <v>5/5慰労会</v>
      </c>
      <c r="D123" s="29">
        <f>IF($Z$19="","",$Z$19)</f>
        <v>5500</v>
      </c>
      <c r="E123" s="3"/>
      <c r="F123" s="1"/>
      <c r="G123" s="7"/>
    </row>
    <row r="124" spans="2:7" ht="22.5" customHeight="1" x14ac:dyDescent="0.15">
      <c r="B124" s="11">
        <v>19</v>
      </c>
      <c r="C124" s="28" t="str">
        <f>IF($U$20="","",$U$20)</f>
        <v/>
      </c>
      <c r="D124" s="29" t="str">
        <f>IF($Z$20="","",$Z$20)</f>
        <v/>
      </c>
      <c r="E124" s="3"/>
      <c r="F124" s="1"/>
      <c r="G124" s="7"/>
    </row>
    <row r="125" spans="2:7" ht="22.5" customHeight="1" thickBot="1" x14ac:dyDescent="0.2">
      <c r="B125" s="12">
        <v>20</v>
      </c>
      <c r="C125" s="30" t="str">
        <f>IF($U$21="","",$U$21)</f>
        <v/>
      </c>
      <c r="D125" s="31" t="str">
        <f>IF($Z$21="","",$Z$21)</f>
        <v/>
      </c>
      <c r="E125" s="8"/>
      <c r="F125" s="9"/>
      <c r="G125" s="10"/>
    </row>
    <row r="127" spans="2:7" ht="14.25" thickBot="1" x14ac:dyDescent="0.2">
      <c r="B127" s="16">
        <v>6</v>
      </c>
      <c r="D127" s="38" t="str">
        <f>IF($K$3="","",$K$3)</f>
        <v>世田谷スポーツ少年団</v>
      </c>
      <c r="E127" s="38"/>
      <c r="F127" s="38"/>
      <c r="G127" s="38"/>
    </row>
    <row r="128" spans="2:7" ht="22.5" customHeight="1" x14ac:dyDescent="0.15">
      <c r="B128" s="42" t="str">
        <f>$S$3</f>
        <v>集　金　袋</v>
      </c>
      <c r="C128" s="43"/>
      <c r="D128" s="43"/>
      <c r="E128" s="43"/>
      <c r="F128" s="43"/>
      <c r="G128" s="44"/>
    </row>
    <row r="129" spans="2:7" ht="22.5" customHeight="1" x14ac:dyDescent="0.15">
      <c r="B129" s="5"/>
      <c r="C129" s="17" t="str">
        <f>IF(VLOOKUP($K$5+B127-1,名簿!$B$2:$X$102,3)="","",VLOOKUP($K$5+B127-1,名簿!$B$2:$X$102,3))</f>
        <v>A6</v>
      </c>
      <c r="D129" s="2" t="s">
        <v>0</v>
      </c>
      <c r="E129" s="45" t="str">
        <f>IF(VLOOKUP($K$5+B127-1,名簿!$B$2:$X$102,2)="","",VLOOKUP($K$5+B127-1,名簿!$B$2:$X$102,2))</f>
        <v>高橋　六</v>
      </c>
      <c r="F129" s="45"/>
      <c r="G129" s="46"/>
    </row>
    <row r="130" spans="2:7" ht="22.5" customHeight="1" x14ac:dyDescent="0.15">
      <c r="B130" s="13"/>
      <c r="C130" s="3" t="s">
        <v>1</v>
      </c>
      <c r="D130" s="3" t="s">
        <v>2</v>
      </c>
      <c r="E130" s="3" t="s">
        <v>3</v>
      </c>
      <c r="F130" s="3" t="s">
        <v>4</v>
      </c>
      <c r="G130" s="6" t="s">
        <v>5</v>
      </c>
    </row>
    <row r="131" spans="2:7" ht="22.5" customHeight="1" x14ac:dyDescent="0.15">
      <c r="B131" s="11">
        <v>1</v>
      </c>
      <c r="C131" s="28" t="str">
        <f>IF($L$14="","",$L$14)</f>
        <v>4月分会費 その他</v>
      </c>
      <c r="D131" s="29">
        <f>IF($Q$14="","",$Q$14)</f>
        <v>500</v>
      </c>
      <c r="E131" s="3"/>
      <c r="F131" s="1"/>
      <c r="G131" s="7"/>
    </row>
    <row r="132" spans="2:7" ht="22.5" customHeight="1" x14ac:dyDescent="0.15">
      <c r="B132" s="11">
        <v>2</v>
      </c>
      <c r="C132" s="28" t="str">
        <f>IF($L$15="","",$L$15)</f>
        <v>5月分会費</v>
      </c>
      <c r="D132" s="29">
        <f>IF($Q$15="","",$Q$15)</f>
        <v>1500</v>
      </c>
      <c r="E132" s="3"/>
      <c r="F132" s="1"/>
      <c r="G132" s="7"/>
    </row>
    <row r="133" spans="2:7" ht="22.5" customHeight="1" x14ac:dyDescent="0.15">
      <c r="B133" s="11">
        <v>3</v>
      </c>
      <c r="C133" s="28" t="str">
        <f>IF($L$16="","",$L$16)</f>
        <v>6月分会費</v>
      </c>
      <c r="D133" s="29">
        <f>IF($Q$16="","",$Q$16)</f>
        <v>1500</v>
      </c>
      <c r="E133" s="3"/>
      <c r="F133" s="1"/>
      <c r="G133" s="7"/>
    </row>
    <row r="134" spans="2:7" ht="22.5" customHeight="1" x14ac:dyDescent="0.15">
      <c r="B134" s="11">
        <v>4</v>
      </c>
      <c r="C134" s="28" t="str">
        <f>IF($L$17="","",$L$17)</f>
        <v>7月分会費</v>
      </c>
      <c r="D134" s="29">
        <f>IF($Q$17="","",$Q$17)</f>
        <v>1500</v>
      </c>
      <c r="E134" s="3"/>
      <c r="F134" s="1"/>
      <c r="G134" s="7"/>
    </row>
    <row r="135" spans="2:7" ht="22.5" customHeight="1" x14ac:dyDescent="0.15">
      <c r="B135" s="11">
        <v>5</v>
      </c>
      <c r="C135" s="28" t="str">
        <f>IF($L$18="","",$L$18)</f>
        <v>8月分会費</v>
      </c>
      <c r="D135" s="29">
        <f>IF($Q$18="","",$Q$18)</f>
        <v>1500</v>
      </c>
      <c r="E135" s="3"/>
      <c r="F135" s="1"/>
      <c r="G135" s="7"/>
    </row>
    <row r="136" spans="2:7" ht="22.5" customHeight="1" x14ac:dyDescent="0.15">
      <c r="B136" s="11">
        <v>6</v>
      </c>
      <c r="C136" s="28" t="str">
        <f>IF($L$19="","",$L$19)</f>
        <v>9月分会費</v>
      </c>
      <c r="D136" s="29">
        <f>IF($Q$19="","",$Q$19)</f>
        <v>1500</v>
      </c>
      <c r="E136" s="3"/>
      <c r="F136" s="1"/>
      <c r="G136" s="7"/>
    </row>
    <row r="137" spans="2:7" ht="22.5" customHeight="1" x14ac:dyDescent="0.15">
      <c r="B137" s="11">
        <v>7</v>
      </c>
      <c r="C137" s="28" t="str">
        <f>IF($L$20="","",$L$20)</f>
        <v>10月分会費</v>
      </c>
      <c r="D137" s="29">
        <f>IF($Q$20="","",$Q$20)</f>
        <v>1500</v>
      </c>
      <c r="E137" s="3"/>
      <c r="F137" s="1"/>
      <c r="G137" s="7"/>
    </row>
    <row r="138" spans="2:7" ht="22.5" customHeight="1" x14ac:dyDescent="0.15">
      <c r="B138" s="11">
        <v>8</v>
      </c>
      <c r="C138" s="28" t="str">
        <f>IF($L$21="","",$L$21)</f>
        <v>11月分会費</v>
      </c>
      <c r="D138" s="29">
        <f>IF($Q$21="","",$Q$21)</f>
        <v>1500</v>
      </c>
      <c r="E138" s="3"/>
      <c r="F138" s="1"/>
      <c r="G138" s="7"/>
    </row>
    <row r="139" spans="2:7" ht="22.5" customHeight="1" x14ac:dyDescent="0.15">
      <c r="B139" s="11">
        <v>9</v>
      </c>
      <c r="C139" s="28" t="str">
        <f>IF($L$22="","",$L$22)</f>
        <v>12月分会費</v>
      </c>
      <c r="D139" s="29">
        <f>IF($Q$22="","",$Q$22)</f>
        <v>1500</v>
      </c>
      <c r="E139" s="3"/>
      <c r="F139" s="1"/>
      <c r="G139" s="7"/>
    </row>
    <row r="140" spans="2:7" ht="22.5" customHeight="1" x14ac:dyDescent="0.15">
      <c r="B140" s="11">
        <v>10</v>
      </c>
      <c r="C140" s="28" t="str">
        <f>IF($L$23="","",$L$23)</f>
        <v>1月分会費</v>
      </c>
      <c r="D140" s="29">
        <f>IF($Q$23="","",$Q$23)</f>
        <v>1500</v>
      </c>
      <c r="E140" s="3"/>
      <c r="F140" s="1"/>
      <c r="G140" s="7"/>
    </row>
    <row r="141" spans="2:7" ht="22.5" customHeight="1" x14ac:dyDescent="0.15">
      <c r="B141" s="11">
        <v>11</v>
      </c>
      <c r="C141" s="28" t="str">
        <f>IF($L$24="","",$L$24)</f>
        <v>2月分会費</v>
      </c>
      <c r="D141" s="29">
        <f>IF($Q$24="","",$Q$24)</f>
        <v>1500</v>
      </c>
      <c r="E141" s="3"/>
      <c r="F141" s="1"/>
      <c r="G141" s="7"/>
    </row>
    <row r="142" spans="2:7" ht="22.5" customHeight="1" x14ac:dyDescent="0.15">
      <c r="B142" s="11">
        <v>12</v>
      </c>
      <c r="C142" s="28" t="str">
        <f>IF($L$25="","",$L$25)</f>
        <v>3月分会費</v>
      </c>
      <c r="D142" s="29">
        <f>IF($Q$25="","",$Q$25)</f>
        <v>1500</v>
      </c>
      <c r="E142" s="3"/>
      <c r="F142" s="1"/>
      <c r="G142" s="7"/>
    </row>
    <row r="143" spans="2:7" ht="22.5" customHeight="1" x14ac:dyDescent="0.15">
      <c r="B143" s="11">
        <v>13</v>
      </c>
      <c r="C143" s="28" t="str">
        <f>IF($U$14="","",$U$14)</f>
        <v>○○市遠征宿泊費</v>
      </c>
      <c r="D143" s="29">
        <f>IF($Z$14="","",$Z$14)</f>
        <v>1</v>
      </c>
      <c r="E143" s="3"/>
      <c r="F143" s="1"/>
      <c r="G143" s="7"/>
    </row>
    <row r="144" spans="2:7" ht="22.5" customHeight="1" x14ac:dyDescent="0.15">
      <c r="B144" s="11">
        <v>14</v>
      </c>
      <c r="C144" s="28" t="str">
        <f>IF($U$15="","",$U$15)</f>
        <v>特別会費</v>
      </c>
      <c r="D144" s="29">
        <f>IF($Z$15="","",$Z$15)</f>
        <v>2</v>
      </c>
      <c r="E144" s="3"/>
      <c r="F144" s="1"/>
      <c r="G144" s="7"/>
    </row>
    <row r="145" spans="2:7" ht="22.5" customHeight="1" x14ac:dyDescent="0.15">
      <c r="B145" s="11">
        <v>15</v>
      </c>
      <c r="C145" s="28" t="str">
        <f>IF($U$16="","",$U$16)</f>
        <v>チームTシャツ</v>
      </c>
      <c r="D145" s="29">
        <f>IF($Z$16="","",$Z$16)</f>
        <v>2500</v>
      </c>
      <c r="E145" s="3"/>
      <c r="F145" s="1"/>
      <c r="G145" s="7"/>
    </row>
    <row r="146" spans="2:7" ht="22.5" customHeight="1" x14ac:dyDescent="0.15">
      <c r="B146" s="11">
        <v>16</v>
      </c>
      <c r="C146" s="28" t="str">
        <f>IF($U$17="","",$U$17)</f>
        <v>特別会費</v>
      </c>
      <c r="D146" s="29">
        <f>IF($Z$17="","",$Z$17)</f>
        <v>4</v>
      </c>
      <c r="E146" s="3"/>
      <c r="F146" s="1"/>
      <c r="G146" s="7"/>
    </row>
    <row r="147" spans="2:7" ht="22.5" customHeight="1" x14ac:dyDescent="0.15">
      <c r="B147" s="11">
        <v>17</v>
      </c>
      <c r="C147" s="28" t="str">
        <f>IF($U$18="","",$U$18)</f>
        <v>特別会費</v>
      </c>
      <c r="D147" s="29">
        <f>IF($Z$18="","",$Z$18)</f>
        <v>5</v>
      </c>
      <c r="E147" s="3"/>
      <c r="F147" s="1"/>
      <c r="G147" s="7"/>
    </row>
    <row r="148" spans="2:7" ht="22.5" customHeight="1" x14ac:dyDescent="0.15">
      <c r="B148" s="11">
        <v>18</v>
      </c>
      <c r="C148" s="28" t="str">
        <f>IF($U$19="","",$U$19)</f>
        <v>5/5慰労会</v>
      </c>
      <c r="D148" s="29">
        <f>IF($Z$19="","",$Z$19)</f>
        <v>5500</v>
      </c>
      <c r="E148" s="3"/>
      <c r="F148" s="1"/>
      <c r="G148" s="7"/>
    </row>
    <row r="149" spans="2:7" ht="22.5" customHeight="1" x14ac:dyDescent="0.15">
      <c r="B149" s="11">
        <v>19</v>
      </c>
      <c r="C149" s="28" t="str">
        <f>IF($U$20="","",$U$20)</f>
        <v/>
      </c>
      <c r="D149" s="29" t="str">
        <f>IF($Z$20="","",$Z$20)</f>
        <v/>
      </c>
      <c r="E149" s="3"/>
      <c r="F149" s="1"/>
      <c r="G149" s="7"/>
    </row>
    <row r="150" spans="2:7" ht="22.5" customHeight="1" thickBot="1" x14ac:dyDescent="0.2">
      <c r="B150" s="12">
        <v>20</v>
      </c>
      <c r="C150" s="30" t="str">
        <f>IF($U$21="","",$U$21)</f>
        <v/>
      </c>
      <c r="D150" s="31" t="str">
        <f>IF($Z$21="","",$Z$21)</f>
        <v/>
      </c>
      <c r="E150" s="8"/>
      <c r="F150" s="9"/>
      <c r="G150" s="10"/>
    </row>
    <row r="152" spans="2:7" ht="14.25" thickBot="1" x14ac:dyDescent="0.2">
      <c r="B152" s="16">
        <v>7</v>
      </c>
      <c r="D152" s="38" t="str">
        <f>IF($K$3="","",$K$3)</f>
        <v>世田谷スポーツ少年団</v>
      </c>
      <c r="E152" s="38"/>
      <c r="F152" s="38"/>
      <c r="G152" s="38"/>
    </row>
    <row r="153" spans="2:7" ht="22.5" customHeight="1" x14ac:dyDescent="0.15">
      <c r="B153" s="42" t="str">
        <f>$S$3</f>
        <v>集　金　袋</v>
      </c>
      <c r="C153" s="43"/>
      <c r="D153" s="43"/>
      <c r="E153" s="43"/>
      <c r="F153" s="43"/>
      <c r="G153" s="44"/>
    </row>
    <row r="154" spans="2:7" ht="22.5" customHeight="1" x14ac:dyDescent="0.15">
      <c r="B154" s="5"/>
      <c r="C154" s="17" t="str">
        <f>IF(VLOOKUP($K$5+B152-1,名簿!$B$2:$X$102,3)="","",VLOOKUP($K$5+B152-1,名簿!$B$2:$X$102,3))</f>
        <v>A7</v>
      </c>
      <c r="D154" s="2" t="s">
        <v>0</v>
      </c>
      <c r="E154" s="45" t="str">
        <f>IF(VLOOKUP($K$5+B152-1,名簿!$B$2:$X$102,2)="","",VLOOKUP($K$5+B152-1,名簿!$B$2:$X$102,2))</f>
        <v>高橋　7</v>
      </c>
      <c r="F154" s="45"/>
      <c r="G154" s="46"/>
    </row>
    <row r="155" spans="2:7" ht="22.5" customHeight="1" x14ac:dyDescent="0.15">
      <c r="B155" s="13"/>
      <c r="C155" s="3" t="s">
        <v>1</v>
      </c>
      <c r="D155" s="3" t="s">
        <v>2</v>
      </c>
      <c r="E155" s="3" t="s">
        <v>3</v>
      </c>
      <c r="F155" s="3" t="s">
        <v>4</v>
      </c>
      <c r="G155" s="6" t="s">
        <v>5</v>
      </c>
    </row>
    <row r="156" spans="2:7" ht="22.5" customHeight="1" x14ac:dyDescent="0.15">
      <c r="B156" s="11">
        <v>1</v>
      </c>
      <c r="C156" s="28" t="str">
        <f>IF($L$14="","",$L$14)</f>
        <v>4月分会費 その他</v>
      </c>
      <c r="D156" s="29">
        <f>IF($Q$14="","",$Q$14)</f>
        <v>500</v>
      </c>
      <c r="E156" s="3"/>
      <c r="F156" s="1"/>
      <c r="G156" s="7"/>
    </row>
    <row r="157" spans="2:7" ht="22.5" customHeight="1" x14ac:dyDescent="0.15">
      <c r="B157" s="11">
        <v>2</v>
      </c>
      <c r="C157" s="28" t="str">
        <f>IF($L$15="","",$L$15)</f>
        <v>5月分会費</v>
      </c>
      <c r="D157" s="29">
        <f>IF($Q$15="","",$Q$15)</f>
        <v>1500</v>
      </c>
      <c r="E157" s="3"/>
      <c r="F157" s="1"/>
      <c r="G157" s="7"/>
    </row>
    <row r="158" spans="2:7" ht="22.5" customHeight="1" x14ac:dyDescent="0.15">
      <c r="B158" s="11">
        <v>3</v>
      </c>
      <c r="C158" s="28" t="str">
        <f>IF($L$16="","",$L$16)</f>
        <v>6月分会費</v>
      </c>
      <c r="D158" s="29">
        <f>IF($Q$16="","",$Q$16)</f>
        <v>1500</v>
      </c>
      <c r="E158" s="3"/>
      <c r="F158" s="1"/>
      <c r="G158" s="7"/>
    </row>
    <row r="159" spans="2:7" ht="22.5" customHeight="1" x14ac:dyDescent="0.15">
      <c r="B159" s="11">
        <v>4</v>
      </c>
      <c r="C159" s="28" t="str">
        <f>IF($L$17="","",$L$17)</f>
        <v>7月分会費</v>
      </c>
      <c r="D159" s="29">
        <f>IF($Q$17="","",$Q$17)</f>
        <v>1500</v>
      </c>
      <c r="E159" s="3"/>
      <c r="F159" s="1"/>
      <c r="G159" s="7"/>
    </row>
    <row r="160" spans="2:7" ht="22.5" customHeight="1" x14ac:dyDescent="0.15">
      <c r="B160" s="11">
        <v>5</v>
      </c>
      <c r="C160" s="28" t="str">
        <f>IF($L$18="","",$L$18)</f>
        <v>8月分会費</v>
      </c>
      <c r="D160" s="29">
        <f>IF($Q$18="","",$Q$18)</f>
        <v>1500</v>
      </c>
      <c r="E160" s="3"/>
      <c r="F160" s="1"/>
      <c r="G160" s="7"/>
    </row>
    <row r="161" spans="2:7" ht="22.5" customHeight="1" x14ac:dyDescent="0.15">
      <c r="B161" s="11">
        <v>6</v>
      </c>
      <c r="C161" s="28" t="str">
        <f>IF($L$19="","",$L$19)</f>
        <v>9月分会費</v>
      </c>
      <c r="D161" s="29">
        <f>IF($Q$19="","",$Q$19)</f>
        <v>1500</v>
      </c>
      <c r="E161" s="3"/>
      <c r="F161" s="1"/>
      <c r="G161" s="7"/>
    </row>
    <row r="162" spans="2:7" ht="22.5" customHeight="1" x14ac:dyDescent="0.15">
      <c r="B162" s="11">
        <v>7</v>
      </c>
      <c r="C162" s="28" t="str">
        <f>IF($L$20="","",$L$20)</f>
        <v>10月分会費</v>
      </c>
      <c r="D162" s="29">
        <f>IF($Q$20="","",$Q$20)</f>
        <v>1500</v>
      </c>
      <c r="E162" s="3"/>
      <c r="F162" s="1"/>
      <c r="G162" s="7"/>
    </row>
    <row r="163" spans="2:7" ht="22.5" customHeight="1" x14ac:dyDescent="0.15">
      <c r="B163" s="11">
        <v>8</v>
      </c>
      <c r="C163" s="28" t="str">
        <f>IF($L$21="","",$L$21)</f>
        <v>11月分会費</v>
      </c>
      <c r="D163" s="29">
        <f>IF($Q$21="","",$Q$21)</f>
        <v>1500</v>
      </c>
      <c r="E163" s="3"/>
      <c r="F163" s="1"/>
      <c r="G163" s="7"/>
    </row>
    <row r="164" spans="2:7" ht="22.5" customHeight="1" x14ac:dyDescent="0.15">
      <c r="B164" s="11">
        <v>9</v>
      </c>
      <c r="C164" s="28" t="str">
        <f>IF($L$22="","",$L$22)</f>
        <v>12月分会費</v>
      </c>
      <c r="D164" s="29">
        <f>IF($Q$22="","",$Q$22)</f>
        <v>1500</v>
      </c>
      <c r="E164" s="3"/>
      <c r="F164" s="1"/>
      <c r="G164" s="7"/>
    </row>
    <row r="165" spans="2:7" ht="22.5" customHeight="1" x14ac:dyDescent="0.15">
      <c r="B165" s="11">
        <v>10</v>
      </c>
      <c r="C165" s="28" t="str">
        <f>IF($L$23="","",$L$23)</f>
        <v>1月分会費</v>
      </c>
      <c r="D165" s="29">
        <f>IF($Q$23="","",$Q$23)</f>
        <v>1500</v>
      </c>
      <c r="E165" s="3"/>
      <c r="F165" s="1"/>
      <c r="G165" s="7"/>
    </row>
    <row r="166" spans="2:7" ht="22.5" customHeight="1" x14ac:dyDescent="0.15">
      <c r="B166" s="11">
        <v>11</v>
      </c>
      <c r="C166" s="28" t="str">
        <f>IF($L$24="","",$L$24)</f>
        <v>2月分会費</v>
      </c>
      <c r="D166" s="29">
        <f>IF($Q$24="","",$Q$24)</f>
        <v>1500</v>
      </c>
      <c r="E166" s="3"/>
      <c r="F166" s="1"/>
      <c r="G166" s="7"/>
    </row>
    <row r="167" spans="2:7" ht="22.5" customHeight="1" x14ac:dyDescent="0.15">
      <c r="B167" s="11">
        <v>12</v>
      </c>
      <c r="C167" s="28" t="str">
        <f>IF($L$25="","",$L$25)</f>
        <v>3月分会費</v>
      </c>
      <c r="D167" s="29">
        <f>IF($Q$25="","",$Q$25)</f>
        <v>1500</v>
      </c>
      <c r="E167" s="3"/>
      <c r="F167" s="1"/>
      <c r="G167" s="7"/>
    </row>
    <row r="168" spans="2:7" ht="22.5" customHeight="1" x14ac:dyDescent="0.15">
      <c r="B168" s="11">
        <v>13</v>
      </c>
      <c r="C168" s="28" t="str">
        <f>IF($U$14="","",$U$14)</f>
        <v>○○市遠征宿泊費</v>
      </c>
      <c r="D168" s="29">
        <f>IF($Z$14="","",$Z$14)</f>
        <v>1</v>
      </c>
      <c r="E168" s="3"/>
      <c r="F168" s="1"/>
      <c r="G168" s="7"/>
    </row>
    <row r="169" spans="2:7" ht="22.5" customHeight="1" x14ac:dyDescent="0.15">
      <c r="B169" s="11">
        <v>14</v>
      </c>
      <c r="C169" s="28" t="str">
        <f>IF($U$15="","",$U$15)</f>
        <v>特別会費</v>
      </c>
      <c r="D169" s="29">
        <f>IF($Z$15="","",$Z$15)</f>
        <v>2</v>
      </c>
      <c r="E169" s="3"/>
      <c r="F169" s="1"/>
      <c r="G169" s="7"/>
    </row>
    <row r="170" spans="2:7" ht="22.5" customHeight="1" x14ac:dyDescent="0.15">
      <c r="B170" s="11">
        <v>15</v>
      </c>
      <c r="C170" s="28" t="str">
        <f>IF($U$16="","",$U$16)</f>
        <v>チームTシャツ</v>
      </c>
      <c r="D170" s="29">
        <f>IF($Z$16="","",$Z$16)</f>
        <v>2500</v>
      </c>
      <c r="E170" s="3"/>
      <c r="F170" s="1"/>
      <c r="G170" s="7"/>
    </row>
    <row r="171" spans="2:7" ht="22.5" customHeight="1" x14ac:dyDescent="0.15">
      <c r="B171" s="11">
        <v>16</v>
      </c>
      <c r="C171" s="28" t="str">
        <f>IF($U$17="","",$U$17)</f>
        <v>特別会費</v>
      </c>
      <c r="D171" s="29">
        <f>IF($Z$17="","",$Z$17)</f>
        <v>4</v>
      </c>
      <c r="E171" s="3"/>
      <c r="F171" s="1"/>
      <c r="G171" s="7"/>
    </row>
    <row r="172" spans="2:7" ht="22.5" customHeight="1" x14ac:dyDescent="0.15">
      <c r="B172" s="11">
        <v>17</v>
      </c>
      <c r="C172" s="28" t="str">
        <f>IF($U$18="","",$U$18)</f>
        <v>特別会費</v>
      </c>
      <c r="D172" s="29">
        <f>IF($Z$18="","",$Z$18)</f>
        <v>5</v>
      </c>
      <c r="E172" s="3"/>
      <c r="F172" s="1"/>
      <c r="G172" s="7"/>
    </row>
    <row r="173" spans="2:7" ht="22.5" customHeight="1" x14ac:dyDescent="0.15">
      <c r="B173" s="11">
        <v>18</v>
      </c>
      <c r="C173" s="28" t="str">
        <f>IF($U$19="","",$U$19)</f>
        <v>5/5慰労会</v>
      </c>
      <c r="D173" s="29">
        <f>IF($Z$19="","",$Z$19)</f>
        <v>5500</v>
      </c>
      <c r="E173" s="3"/>
      <c r="F173" s="1"/>
      <c r="G173" s="7"/>
    </row>
    <row r="174" spans="2:7" ht="22.5" customHeight="1" x14ac:dyDescent="0.15">
      <c r="B174" s="11">
        <v>19</v>
      </c>
      <c r="C174" s="28" t="str">
        <f>IF($U$20="","",$U$20)</f>
        <v/>
      </c>
      <c r="D174" s="29" t="str">
        <f>IF($Z$20="","",$Z$20)</f>
        <v/>
      </c>
      <c r="E174" s="3"/>
      <c r="F174" s="1"/>
      <c r="G174" s="7"/>
    </row>
    <row r="175" spans="2:7" ht="22.5" customHeight="1" thickBot="1" x14ac:dyDescent="0.2">
      <c r="B175" s="12">
        <v>20</v>
      </c>
      <c r="C175" s="30" t="str">
        <f>IF($U$21="","",$U$21)</f>
        <v/>
      </c>
      <c r="D175" s="31" t="str">
        <f>IF($Z$21="","",$Z$21)</f>
        <v/>
      </c>
      <c r="E175" s="8"/>
      <c r="F175" s="9"/>
      <c r="G175" s="10"/>
    </row>
    <row r="177" spans="2:7" ht="14.25" thickBot="1" x14ac:dyDescent="0.2">
      <c r="B177" s="16">
        <v>8</v>
      </c>
      <c r="D177" s="38" t="str">
        <f>IF($K$3="","",$K$3)</f>
        <v>世田谷スポーツ少年団</v>
      </c>
      <c r="E177" s="38"/>
      <c r="F177" s="38"/>
      <c r="G177" s="38"/>
    </row>
    <row r="178" spans="2:7" ht="22.5" customHeight="1" x14ac:dyDescent="0.15">
      <c r="B178" s="42" t="str">
        <f>$S$3</f>
        <v>集　金　袋</v>
      </c>
      <c r="C178" s="43"/>
      <c r="D178" s="43"/>
      <c r="E178" s="43"/>
      <c r="F178" s="43"/>
      <c r="G178" s="44"/>
    </row>
    <row r="179" spans="2:7" ht="22.5" customHeight="1" x14ac:dyDescent="0.15">
      <c r="B179" s="5"/>
      <c r="C179" s="17" t="str">
        <f>IF(VLOOKUP($K$5+B177-1,名簿!$B$2:$X$102,3)="","",VLOOKUP($K$5+B177-1,名簿!$B$2:$X$102,3))</f>
        <v>A8</v>
      </c>
      <c r="D179" s="2" t="s">
        <v>0</v>
      </c>
      <c r="E179" s="45" t="str">
        <f>IF(VLOOKUP($K$5+B177-1,名簿!$B$2:$X$102,2)="","",VLOOKUP($K$5+B177-1,名簿!$B$2:$X$102,2))</f>
        <v>高橋　8</v>
      </c>
      <c r="F179" s="45"/>
      <c r="G179" s="46"/>
    </row>
    <row r="180" spans="2:7" ht="22.5" customHeight="1" x14ac:dyDescent="0.15">
      <c r="B180" s="13"/>
      <c r="C180" s="3" t="s">
        <v>1</v>
      </c>
      <c r="D180" s="3" t="s">
        <v>2</v>
      </c>
      <c r="E180" s="3" t="s">
        <v>3</v>
      </c>
      <c r="F180" s="3" t="s">
        <v>4</v>
      </c>
      <c r="G180" s="6" t="s">
        <v>5</v>
      </c>
    </row>
    <row r="181" spans="2:7" ht="22.5" customHeight="1" x14ac:dyDescent="0.15">
      <c r="B181" s="11">
        <v>1</v>
      </c>
      <c r="C181" s="28" t="str">
        <f>IF($L$14="","",$L$14)</f>
        <v>4月分会費 その他</v>
      </c>
      <c r="D181" s="29">
        <f>IF($Q$14="","",$Q$14)</f>
        <v>500</v>
      </c>
      <c r="E181" s="3"/>
      <c r="F181" s="1"/>
      <c r="G181" s="7"/>
    </row>
    <row r="182" spans="2:7" ht="22.5" customHeight="1" x14ac:dyDescent="0.15">
      <c r="B182" s="11">
        <v>2</v>
      </c>
      <c r="C182" s="28" t="str">
        <f>IF($L$15="","",$L$15)</f>
        <v>5月分会費</v>
      </c>
      <c r="D182" s="29">
        <f>IF($Q$15="","",$Q$15)</f>
        <v>1500</v>
      </c>
      <c r="E182" s="3"/>
      <c r="F182" s="1"/>
      <c r="G182" s="7"/>
    </row>
    <row r="183" spans="2:7" ht="22.5" customHeight="1" x14ac:dyDescent="0.15">
      <c r="B183" s="11">
        <v>3</v>
      </c>
      <c r="C183" s="28" t="str">
        <f>IF($L$16="","",$L$16)</f>
        <v>6月分会費</v>
      </c>
      <c r="D183" s="29">
        <f>IF($Q$16="","",$Q$16)</f>
        <v>1500</v>
      </c>
      <c r="E183" s="3"/>
      <c r="F183" s="1"/>
      <c r="G183" s="7"/>
    </row>
    <row r="184" spans="2:7" ht="22.5" customHeight="1" x14ac:dyDescent="0.15">
      <c r="B184" s="11">
        <v>4</v>
      </c>
      <c r="C184" s="28" t="str">
        <f>IF($L$17="","",$L$17)</f>
        <v>7月分会費</v>
      </c>
      <c r="D184" s="29">
        <f>IF($Q$17="","",$Q$17)</f>
        <v>1500</v>
      </c>
      <c r="E184" s="3"/>
      <c r="F184" s="1"/>
      <c r="G184" s="7"/>
    </row>
    <row r="185" spans="2:7" ht="22.5" customHeight="1" x14ac:dyDescent="0.15">
      <c r="B185" s="11">
        <v>5</v>
      </c>
      <c r="C185" s="28" t="str">
        <f>IF($L$18="","",$L$18)</f>
        <v>8月分会費</v>
      </c>
      <c r="D185" s="29">
        <f>IF($Q$18="","",$Q$18)</f>
        <v>1500</v>
      </c>
      <c r="E185" s="3"/>
      <c r="F185" s="1"/>
      <c r="G185" s="7"/>
    </row>
    <row r="186" spans="2:7" ht="22.5" customHeight="1" x14ac:dyDescent="0.15">
      <c r="B186" s="11">
        <v>6</v>
      </c>
      <c r="C186" s="28" t="str">
        <f>IF($L$19="","",$L$19)</f>
        <v>9月分会費</v>
      </c>
      <c r="D186" s="29">
        <f>IF($Q$19="","",$Q$19)</f>
        <v>1500</v>
      </c>
      <c r="E186" s="3"/>
      <c r="F186" s="1"/>
      <c r="G186" s="7"/>
    </row>
    <row r="187" spans="2:7" ht="22.5" customHeight="1" x14ac:dyDescent="0.15">
      <c r="B187" s="11">
        <v>7</v>
      </c>
      <c r="C187" s="28" t="str">
        <f>IF($L$20="","",$L$20)</f>
        <v>10月分会費</v>
      </c>
      <c r="D187" s="29">
        <f>IF($Q$20="","",$Q$20)</f>
        <v>1500</v>
      </c>
      <c r="E187" s="3"/>
      <c r="F187" s="1"/>
      <c r="G187" s="7"/>
    </row>
    <row r="188" spans="2:7" ht="22.5" customHeight="1" x14ac:dyDescent="0.15">
      <c r="B188" s="11">
        <v>8</v>
      </c>
      <c r="C188" s="28" t="str">
        <f>IF($L$21="","",$L$21)</f>
        <v>11月分会費</v>
      </c>
      <c r="D188" s="29">
        <f>IF($Q$21="","",$Q$21)</f>
        <v>1500</v>
      </c>
      <c r="E188" s="3"/>
      <c r="F188" s="1"/>
      <c r="G188" s="7"/>
    </row>
    <row r="189" spans="2:7" ht="22.5" customHeight="1" x14ac:dyDescent="0.15">
      <c r="B189" s="11">
        <v>9</v>
      </c>
      <c r="C189" s="28" t="str">
        <f>IF($L$22="","",$L$22)</f>
        <v>12月分会費</v>
      </c>
      <c r="D189" s="29">
        <f>IF($Q$22="","",$Q$22)</f>
        <v>1500</v>
      </c>
      <c r="E189" s="3"/>
      <c r="F189" s="1"/>
      <c r="G189" s="7"/>
    </row>
    <row r="190" spans="2:7" ht="22.5" customHeight="1" x14ac:dyDescent="0.15">
      <c r="B190" s="11">
        <v>10</v>
      </c>
      <c r="C190" s="28" t="str">
        <f>IF($L$23="","",$L$23)</f>
        <v>1月分会費</v>
      </c>
      <c r="D190" s="29">
        <f>IF($Q$23="","",$Q$23)</f>
        <v>1500</v>
      </c>
      <c r="E190" s="3"/>
      <c r="F190" s="1"/>
      <c r="G190" s="7"/>
    </row>
    <row r="191" spans="2:7" ht="22.5" customHeight="1" x14ac:dyDescent="0.15">
      <c r="B191" s="11">
        <v>11</v>
      </c>
      <c r="C191" s="28" t="str">
        <f>IF($L$24="","",$L$24)</f>
        <v>2月分会費</v>
      </c>
      <c r="D191" s="29">
        <f>IF($Q$24="","",$Q$24)</f>
        <v>1500</v>
      </c>
      <c r="E191" s="3"/>
      <c r="F191" s="1"/>
      <c r="G191" s="7"/>
    </row>
    <row r="192" spans="2:7" ht="22.5" customHeight="1" x14ac:dyDescent="0.15">
      <c r="B192" s="11">
        <v>12</v>
      </c>
      <c r="C192" s="28" t="str">
        <f>IF($L$25="","",$L$25)</f>
        <v>3月分会費</v>
      </c>
      <c r="D192" s="29">
        <f>IF($Q$25="","",$Q$25)</f>
        <v>1500</v>
      </c>
      <c r="E192" s="3"/>
      <c r="F192" s="1"/>
      <c r="G192" s="7"/>
    </row>
    <row r="193" spans="2:7" ht="22.5" customHeight="1" x14ac:dyDescent="0.15">
      <c r="B193" s="11">
        <v>13</v>
      </c>
      <c r="C193" s="28" t="str">
        <f>IF($U$14="","",$U$14)</f>
        <v>○○市遠征宿泊費</v>
      </c>
      <c r="D193" s="29">
        <f>IF($Z$14="","",$Z$14)</f>
        <v>1</v>
      </c>
      <c r="E193" s="3"/>
      <c r="F193" s="1"/>
      <c r="G193" s="7"/>
    </row>
    <row r="194" spans="2:7" ht="22.5" customHeight="1" x14ac:dyDescent="0.15">
      <c r="B194" s="11">
        <v>14</v>
      </c>
      <c r="C194" s="28" t="str">
        <f>IF($U$15="","",$U$15)</f>
        <v>特別会費</v>
      </c>
      <c r="D194" s="29">
        <f>IF($Z$15="","",$Z$15)</f>
        <v>2</v>
      </c>
      <c r="E194" s="3"/>
      <c r="F194" s="1"/>
      <c r="G194" s="7"/>
    </row>
    <row r="195" spans="2:7" ht="22.5" customHeight="1" x14ac:dyDescent="0.15">
      <c r="B195" s="11">
        <v>15</v>
      </c>
      <c r="C195" s="28" t="str">
        <f>IF($U$16="","",$U$16)</f>
        <v>チームTシャツ</v>
      </c>
      <c r="D195" s="29">
        <f>IF($Z$16="","",$Z$16)</f>
        <v>2500</v>
      </c>
      <c r="E195" s="3"/>
      <c r="F195" s="1"/>
      <c r="G195" s="7"/>
    </row>
    <row r="196" spans="2:7" ht="22.5" customHeight="1" x14ac:dyDescent="0.15">
      <c r="B196" s="11">
        <v>16</v>
      </c>
      <c r="C196" s="28" t="str">
        <f>IF($U$17="","",$U$17)</f>
        <v>特別会費</v>
      </c>
      <c r="D196" s="29">
        <f>IF($Z$17="","",$Z$17)</f>
        <v>4</v>
      </c>
      <c r="E196" s="3"/>
      <c r="F196" s="1"/>
      <c r="G196" s="7"/>
    </row>
    <row r="197" spans="2:7" ht="22.5" customHeight="1" x14ac:dyDescent="0.15">
      <c r="B197" s="11">
        <v>17</v>
      </c>
      <c r="C197" s="28" t="str">
        <f>IF($U$18="","",$U$18)</f>
        <v>特別会費</v>
      </c>
      <c r="D197" s="29">
        <f>IF($Z$18="","",$Z$18)</f>
        <v>5</v>
      </c>
      <c r="E197" s="3"/>
      <c r="F197" s="1"/>
      <c r="G197" s="7"/>
    </row>
    <row r="198" spans="2:7" ht="22.5" customHeight="1" x14ac:dyDescent="0.15">
      <c r="B198" s="11">
        <v>18</v>
      </c>
      <c r="C198" s="28" t="str">
        <f>IF($U$19="","",$U$19)</f>
        <v>5/5慰労会</v>
      </c>
      <c r="D198" s="29">
        <f>IF($Z$19="","",$Z$19)</f>
        <v>5500</v>
      </c>
      <c r="E198" s="3"/>
      <c r="F198" s="1"/>
      <c r="G198" s="7"/>
    </row>
    <row r="199" spans="2:7" ht="22.5" customHeight="1" x14ac:dyDescent="0.15">
      <c r="B199" s="11">
        <v>19</v>
      </c>
      <c r="C199" s="28" t="str">
        <f>IF($U$20="","",$U$20)</f>
        <v/>
      </c>
      <c r="D199" s="29" t="str">
        <f>IF($Z$20="","",$Z$20)</f>
        <v/>
      </c>
      <c r="E199" s="3"/>
      <c r="F199" s="1"/>
      <c r="G199" s="7"/>
    </row>
    <row r="200" spans="2:7" ht="22.5" customHeight="1" thickBot="1" x14ac:dyDescent="0.2">
      <c r="B200" s="12">
        <v>20</v>
      </c>
      <c r="C200" s="30" t="str">
        <f>IF($U$21="","",$U$21)</f>
        <v/>
      </c>
      <c r="D200" s="31" t="str">
        <f>IF($Z$21="","",$Z$21)</f>
        <v/>
      </c>
      <c r="E200" s="8"/>
      <c r="F200" s="9"/>
      <c r="G200" s="10"/>
    </row>
    <row r="202" spans="2:7" ht="14.25" thickBot="1" x14ac:dyDescent="0.2">
      <c r="B202" s="16">
        <v>9</v>
      </c>
      <c r="D202" s="38" t="str">
        <f>IF($K$3="","",$K$3)</f>
        <v>世田谷スポーツ少年団</v>
      </c>
      <c r="E202" s="38"/>
      <c r="F202" s="38"/>
      <c r="G202" s="38"/>
    </row>
    <row r="203" spans="2:7" ht="22.5" customHeight="1" x14ac:dyDescent="0.15">
      <c r="B203" s="42" t="str">
        <f>$S$3</f>
        <v>集　金　袋</v>
      </c>
      <c r="C203" s="43"/>
      <c r="D203" s="43"/>
      <c r="E203" s="43"/>
      <c r="F203" s="43"/>
      <c r="G203" s="44"/>
    </row>
    <row r="204" spans="2:7" ht="22.5" customHeight="1" x14ac:dyDescent="0.15">
      <c r="B204" s="5"/>
      <c r="C204" s="17" t="str">
        <f>IF(VLOOKUP($K$5+B202-1,名簿!$B$2:$X$102,3)="","",VLOOKUP($K$5+B202-1,名簿!$B$2:$X$102,3))</f>
        <v>A9</v>
      </c>
      <c r="D204" s="2" t="s">
        <v>0</v>
      </c>
      <c r="E204" s="45" t="str">
        <f>IF(VLOOKUP($K$5+B202-1,名簿!$B$2:$X$102,2)="","",VLOOKUP($K$5+B202-1,名簿!$B$2:$X$102,2))</f>
        <v>高橋　9</v>
      </c>
      <c r="F204" s="45"/>
      <c r="G204" s="46"/>
    </row>
    <row r="205" spans="2:7" ht="22.5" customHeight="1" x14ac:dyDescent="0.15">
      <c r="B205" s="13"/>
      <c r="C205" s="3" t="s">
        <v>1</v>
      </c>
      <c r="D205" s="3" t="s">
        <v>2</v>
      </c>
      <c r="E205" s="3" t="s">
        <v>3</v>
      </c>
      <c r="F205" s="3" t="s">
        <v>4</v>
      </c>
      <c r="G205" s="6" t="s">
        <v>5</v>
      </c>
    </row>
    <row r="206" spans="2:7" ht="22.5" customHeight="1" x14ac:dyDescent="0.15">
      <c r="B206" s="11">
        <v>1</v>
      </c>
      <c r="C206" s="28" t="str">
        <f>IF($L$14="","",$L$14)</f>
        <v>4月分会費 その他</v>
      </c>
      <c r="D206" s="29">
        <f>IF($Q$14="","",$Q$14)</f>
        <v>500</v>
      </c>
      <c r="E206" s="3"/>
      <c r="F206" s="1"/>
      <c r="G206" s="7"/>
    </row>
    <row r="207" spans="2:7" ht="22.5" customHeight="1" x14ac:dyDescent="0.15">
      <c r="B207" s="11">
        <v>2</v>
      </c>
      <c r="C207" s="28" t="str">
        <f>IF($L$15="","",$L$15)</f>
        <v>5月分会費</v>
      </c>
      <c r="D207" s="29">
        <f>IF($Q$15="","",$Q$15)</f>
        <v>1500</v>
      </c>
      <c r="E207" s="3"/>
      <c r="F207" s="1"/>
      <c r="G207" s="7"/>
    </row>
    <row r="208" spans="2:7" ht="22.5" customHeight="1" x14ac:dyDescent="0.15">
      <c r="B208" s="11">
        <v>3</v>
      </c>
      <c r="C208" s="28" t="str">
        <f>IF($L$16="","",$L$16)</f>
        <v>6月分会費</v>
      </c>
      <c r="D208" s="29">
        <f>IF($Q$16="","",$Q$16)</f>
        <v>1500</v>
      </c>
      <c r="E208" s="3"/>
      <c r="F208" s="1"/>
      <c r="G208" s="7"/>
    </row>
    <row r="209" spans="2:7" ht="22.5" customHeight="1" x14ac:dyDescent="0.15">
      <c r="B209" s="11">
        <v>4</v>
      </c>
      <c r="C209" s="28" t="str">
        <f>IF($L$17="","",$L$17)</f>
        <v>7月分会費</v>
      </c>
      <c r="D209" s="29">
        <f>IF($Q$17="","",$Q$17)</f>
        <v>1500</v>
      </c>
      <c r="E209" s="3"/>
      <c r="F209" s="1"/>
      <c r="G209" s="7"/>
    </row>
    <row r="210" spans="2:7" ht="22.5" customHeight="1" x14ac:dyDescent="0.15">
      <c r="B210" s="11">
        <v>5</v>
      </c>
      <c r="C210" s="28" t="str">
        <f>IF($L$18="","",$L$18)</f>
        <v>8月分会費</v>
      </c>
      <c r="D210" s="29">
        <f>IF($Q$18="","",$Q$18)</f>
        <v>1500</v>
      </c>
      <c r="E210" s="3"/>
      <c r="F210" s="1"/>
      <c r="G210" s="7"/>
    </row>
    <row r="211" spans="2:7" ht="22.5" customHeight="1" x14ac:dyDescent="0.15">
      <c r="B211" s="11">
        <v>6</v>
      </c>
      <c r="C211" s="28" t="str">
        <f>IF($L$19="","",$L$19)</f>
        <v>9月分会費</v>
      </c>
      <c r="D211" s="29">
        <f>IF($Q$19="","",$Q$19)</f>
        <v>1500</v>
      </c>
      <c r="E211" s="3"/>
      <c r="F211" s="1"/>
      <c r="G211" s="7"/>
    </row>
    <row r="212" spans="2:7" ht="22.5" customHeight="1" x14ac:dyDescent="0.15">
      <c r="B212" s="11">
        <v>7</v>
      </c>
      <c r="C212" s="28" t="str">
        <f>IF($L$20="","",$L$20)</f>
        <v>10月分会費</v>
      </c>
      <c r="D212" s="29">
        <f>IF($Q$20="","",$Q$20)</f>
        <v>1500</v>
      </c>
      <c r="E212" s="3"/>
      <c r="F212" s="1"/>
      <c r="G212" s="7"/>
    </row>
    <row r="213" spans="2:7" ht="22.5" customHeight="1" x14ac:dyDescent="0.15">
      <c r="B213" s="11">
        <v>8</v>
      </c>
      <c r="C213" s="28" t="str">
        <f>IF($L$21="","",$L$21)</f>
        <v>11月分会費</v>
      </c>
      <c r="D213" s="29">
        <f>IF($Q$21="","",$Q$21)</f>
        <v>1500</v>
      </c>
      <c r="E213" s="3"/>
      <c r="F213" s="1"/>
      <c r="G213" s="7"/>
    </row>
    <row r="214" spans="2:7" ht="22.5" customHeight="1" x14ac:dyDescent="0.15">
      <c r="B214" s="11">
        <v>9</v>
      </c>
      <c r="C214" s="28" t="str">
        <f>IF($L$22="","",$L$22)</f>
        <v>12月分会費</v>
      </c>
      <c r="D214" s="29">
        <f>IF($Q$22="","",$Q$22)</f>
        <v>1500</v>
      </c>
      <c r="E214" s="3"/>
      <c r="F214" s="1"/>
      <c r="G214" s="7"/>
    </row>
    <row r="215" spans="2:7" ht="22.5" customHeight="1" x14ac:dyDescent="0.15">
      <c r="B215" s="11">
        <v>10</v>
      </c>
      <c r="C215" s="28" t="str">
        <f>IF($L$23="","",$L$23)</f>
        <v>1月分会費</v>
      </c>
      <c r="D215" s="29">
        <f>IF($Q$23="","",$Q$23)</f>
        <v>1500</v>
      </c>
      <c r="E215" s="3"/>
      <c r="F215" s="1"/>
      <c r="G215" s="7"/>
    </row>
    <row r="216" spans="2:7" ht="22.5" customHeight="1" x14ac:dyDescent="0.15">
      <c r="B216" s="11">
        <v>11</v>
      </c>
      <c r="C216" s="28" t="str">
        <f>IF($L$24="","",$L$24)</f>
        <v>2月分会費</v>
      </c>
      <c r="D216" s="29">
        <f>IF($Q$24="","",$Q$24)</f>
        <v>1500</v>
      </c>
      <c r="E216" s="3"/>
      <c r="F216" s="1"/>
      <c r="G216" s="7"/>
    </row>
    <row r="217" spans="2:7" ht="22.5" customHeight="1" x14ac:dyDescent="0.15">
      <c r="B217" s="11">
        <v>12</v>
      </c>
      <c r="C217" s="28" t="str">
        <f>IF($L$25="","",$L$25)</f>
        <v>3月分会費</v>
      </c>
      <c r="D217" s="29">
        <f>IF($Q$25="","",$Q$25)</f>
        <v>1500</v>
      </c>
      <c r="E217" s="3"/>
      <c r="F217" s="1"/>
      <c r="G217" s="7"/>
    </row>
    <row r="218" spans="2:7" ht="22.5" customHeight="1" x14ac:dyDescent="0.15">
      <c r="B218" s="11">
        <v>13</v>
      </c>
      <c r="C218" s="28" t="str">
        <f>IF($U$14="","",$U$14)</f>
        <v>○○市遠征宿泊費</v>
      </c>
      <c r="D218" s="29">
        <f>IF($Z$14="","",$Z$14)</f>
        <v>1</v>
      </c>
      <c r="E218" s="3"/>
      <c r="F218" s="1"/>
      <c r="G218" s="7"/>
    </row>
    <row r="219" spans="2:7" ht="22.5" customHeight="1" x14ac:dyDescent="0.15">
      <c r="B219" s="11">
        <v>14</v>
      </c>
      <c r="C219" s="28" t="str">
        <f>IF($U$15="","",$U$15)</f>
        <v>特別会費</v>
      </c>
      <c r="D219" s="29">
        <f>IF($Z$15="","",$Z$15)</f>
        <v>2</v>
      </c>
      <c r="E219" s="3"/>
      <c r="F219" s="1"/>
      <c r="G219" s="7"/>
    </row>
    <row r="220" spans="2:7" ht="22.5" customHeight="1" x14ac:dyDescent="0.15">
      <c r="B220" s="11">
        <v>15</v>
      </c>
      <c r="C220" s="28" t="str">
        <f>IF($U$16="","",$U$16)</f>
        <v>チームTシャツ</v>
      </c>
      <c r="D220" s="29">
        <f>IF($Z$16="","",$Z$16)</f>
        <v>2500</v>
      </c>
      <c r="E220" s="3"/>
      <c r="F220" s="1"/>
      <c r="G220" s="7"/>
    </row>
    <row r="221" spans="2:7" ht="22.5" customHeight="1" x14ac:dyDescent="0.15">
      <c r="B221" s="11">
        <v>16</v>
      </c>
      <c r="C221" s="28" t="str">
        <f>IF($U$17="","",$U$17)</f>
        <v>特別会費</v>
      </c>
      <c r="D221" s="29">
        <f>IF($Z$17="","",$Z$17)</f>
        <v>4</v>
      </c>
      <c r="E221" s="3"/>
      <c r="F221" s="1"/>
      <c r="G221" s="7"/>
    </row>
    <row r="222" spans="2:7" ht="22.5" customHeight="1" x14ac:dyDescent="0.15">
      <c r="B222" s="11">
        <v>17</v>
      </c>
      <c r="C222" s="28" t="str">
        <f>IF($U$18="","",$U$18)</f>
        <v>特別会費</v>
      </c>
      <c r="D222" s="29">
        <f>IF($Z$18="","",$Z$18)</f>
        <v>5</v>
      </c>
      <c r="E222" s="3"/>
      <c r="F222" s="1"/>
      <c r="G222" s="7"/>
    </row>
    <row r="223" spans="2:7" ht="22.5" customHeight="1" x14ac:dyDescent="0.15">
      <c r="B223" s="11">
        <v>18</v>
      </c>
      <c r="C223" s="28" t="str">
        <f>IF($U$19="","",$U$19)</f>
        <v>5/5慰労会</v>
      </c>
      <c r="D223" s="29">
        <f>IF($Z$19="","",$Z$19)</f>
        <v>5500</v>
      </c>
      <c r="E223" s="3"/>
      <c r="F223" s="1"/>
      <c r="G223" s="7"/>
    </row>
    <row r="224" spans="2:7" ht="22.5" customHeight="1" x14ac:dyDescent="0.15">
      <c r="B224" s="11">
        <v>19</v>
      </c>
      <c r="C224" s="28" t="str">
        <f>IF($U$20="","",$U$20)</f>
        <v/>
      </c>
      <c r="D224" s="29" t="str">
        <f>IF($Z$20="","",$Z$20)</f>
        <v/>
      </c>
      <c r="E224" s="3"/>
      <c r="F224" s="1"/>
      <c r="G224" s="7"/>
    </row>
    <row r="225" spans="2:7" ht="22.5" customHeight="1" thickBot="1" x14ac:dyDescent="0.2">
      <c r="B225" s="12">
        <v>20</v>
      </c>
      <c r="C225" s="30" t="str">
        <f>IF($U$21="","",$U$21)</f>
        <v/>
      </c>
      <c r="D225" s="31" t="str">
        <f>IF($Z$21="","",$Z$21)</f>
        <v/>
      </c>
      <c r="E225" s="8"/>
      <c r="F225" s="9"/>
      <c r="G225" s="10"/>
    </row>
    <row r="227" spans="2:7" ht="14.25" thickBot="1" x14ac:dyDescent="0.2">
      <c r="B227" s="16">
        <v>10</v>
      </c>
      <c r="D227" s="38" t="str">
        <f>IF($K$3="","",$K$3)</f>
        <v>世田谷スポーツ少年団</v>
      </c>
      <c r="E227" s="38"/>
      <c r="F227" s="38"/>
      <c r="G227" s="38"/>
    </row>
    <row r="228" spans="2:7" ht="22.5" customHeight="1" x14ac:dyDescent="0.15">
      <c r="B228" s="42" t="str">
        <f>$S$3</f>
        <v>集　金　袋</v>
      </c>
      <c r="C228" s="43"/>
      <c r="D228" s="43"/>
      <c r="E228" s="43"/>
      <c r="F228" s="43"/>
      <c r="G228" s="44"/>
    </row>
    <row r="229" spans="2:7" ht="22.5" customHeight="1" x14ac:dyDescent="0.15">
      <c r="B229" s="5"/>
      <c r="C229" s="17" t="str">
        <f>IF(VLOOKUP($K$5+B227-1,名簿!$B$2:$X$102,3)="","",VLOOKUP($K$5+B227-1,名簿!$B$2:$X$102,3))</f>
        <v>A10</v>
      </c>
      <c r="D229" s="2" t="s">
        <v>0</v>
      </c>
      <c r="E229" s="45" t="str">
        <f>IF(VLOOKUP($K$5+B227-1,名簿!$B$2:$X$102,2)="","",VLOOKUP($K$5+B227-1,名簿!$B$2:$X$102,2))</f>
        <v>高橋　10</v>
      </c>
      <c r="F229" s="45"/>
      <c r="G229" s="46"/>
    </row>
    <row r="230" spans="2:7" ht="22.5" customHeight="1" x14ac:dyDescent="0.15">
      <c r="B230" s="13"/>
      <c r="C230" s="3" t="s">
        <v>1</v>
      </c>
      <c r="D230" s="3" t="s">
        <v>2</v>
      </c>
      <c r="E230" s="3" t="s">
        <v>3</v>
      </c>
      <c r="F230" s="3" t="s">
        <v>4</v>
      </c>
      <c r="G230" s="6" t="s">
        <v>5</v>
      </c>
    </row>
    <row r="231" spans="2:7" ht="22.5" customHeight="1" x14ac:dyDescent="0.15">
      <c r="B231" s="11">
        <v>1</v>
      </c>
      <c r="C231" s="28" t="str">
        <f>IF($L$14="","",$L$14)</f>
        <v>4月分会費 その他</v>
      </c>
      <c r="D231" s="29">
        <f>IF($Q$14="","",$Q$14)</f>
        <v>500</v>
      </c>
      <c r="E231" s="3"/>
      <c r="F231" s="1"/>
      <c r="G231" s="7"/>
    </row>
    <row r="232" spans="2:7" ht="22.5" customHeight="1" x14ac:dyDescent="0.15">
      <c r="B232" s="11">
        <v>2</v>
      </c>
      <c r="C232" s="28" t="str">
        <f>IF($L$15="","",$L$15)</f>
        <v>5月分会費</v>
      </c>
      <c r="D232" s="29">
        <f>IF($Q$15="","",$Q$15)</f>
        <v>1500</v>
      </c>
      <c r="E232" s="3"/>
      <c r="F232" s="1"/>
      <c r="G232" s="7"/>
    </row>
    <row r="233" spans="2:7" ht="22.5" customHeight="1" x14ac:dyDescent="0.15">
      <c r="B233" s="11">
        <v>3</v>
      </c>
      <c r="C233" s="28" t="str">
        <f>IF($L$16="","",$L$16)</f>
        <v>6月分会費</v>
      </c>
      <c r="D233" s="29">
        <f>IF($Q$16="","",$Q$16)</f>
        <v>1500</v>
      </c>
      <c r="E233" s="3"/>
      <c r="F233" s="1"/>
      <c r="G233" s="7"/>
    </row>
    <row r="234" spans="2:7" ht="22.5" customHeight="1" x14ac:dyDescent="0.15">
      <c r="B234" s="11">
        <v>4</v>
      </c>
      <c r="C234" s="28" t="str">
        <f>IF($L$17="","",$L$17)</f>
        <v>7月分会費</v>
      </c>
      <c r="D234" s="29">
        <f>IF($Q$17="","",$Q$17)</f>
        <v>1500</v>
      </c>
      <c r="E234" s="3"/>
      <c r="F234" s="1"/>
      <c r="G234" s="7"/>
    </row>
    <row r="235" spans="2:7" ht="22.5" customHeight="1" x14ac:dyDescent="0.15">
      <c r="B235" s="11">
        <v>5</v>
      </c>
      <c r="C235" s="28" t="str">
        <f>IF($L$18="","",$L$18)</f>
        <v>8月分会費</v>
      </c>
      <c r="D235" s="29">
        <f>IF($Q$18="","",$Q$18)</f>
        <v>1500</v>
      </c>
      <c r="E235" s="3"/>
      <c r="F235" s="1"/>
      <c r="G235" s="7"/>
    </row>
    <row r="236" spans="2:7" ht="22.5" customHeight="1" x14ac:dyDescent="0.15">
      <c r="B236" s="11">
        <v>6</v>
      </c>
      <c r="C236" s="28" t="str">
        <f>IF($L$19="","",$L$19)</f>
        <v>9月分会費</v>
      </c>
      <c r="D236" s="29">
        <f>IF($Q$19="","",$Q$19)</f>
        <v>1500</v>
      </c>
      <c r="E236" s="3"/>
      <c r="F236" s="1"/>
      <c r="G236" s="7"/>
    </row>
    <row r="237" spans="2:7" ht="22.5" customHeight="1" x14ac:dyDescent="0.15">
      <c r="B237" s="11">
        <v>7</v>
      </c>
      <c r="C237" s="28" t="str">
        <f>IF($L$20="","",$L$20)</f>
        <v>10月分会費</v>
      </c>
      <c r="D237" s="29">
        <f>IF($Q$20="","",$Q$20)</f>
        <v>1500</v>
      </c>
      <c r="E237" s="3"/>
      <c r="F237" s="1"/>
      <c r="G237" s="7"/>
    </row>
    <row r="238" spans="2:7" ht="22.5" customHeight="1" x14ac:dyDescent="0.15">
      <c r="B238" s="11">
        <v>8</v>
      </c>
      <c r="C238" s="28" t="str">
        <f>IF($L$21="","",$L$21)</f>
        <v>11月分会費</v>
      </c>
      <c r="D238" s="29">
        <f>IF($Q$21="","",$Q$21)</f>
        <v>1500</v>
      </c>
      <c r="E238" s="3"/>
      <c r="F238" s="1"/>
      <c r="G238" s="7"/>
    </row>
    <row r="239" spans="2:7" ht="22.5" customHeight="1" x14ac:dyDescent="0.15">
      <c r="B239" s="11">
        <v>9</v>
      </c>
      <c r="C239" s="28" t="str">
        <f>IF($L$22="","",$L$22)</f>
        <v>12月分会費</v>
      </c>
      <c r="D239" s="29">
        <f>IF($Q$22="","",$Q$22)</f>
        <v>1500</v>
      </c>
      <c r="E239" s="3"/>
      <c r="F239" s="1"/>
      <c r="G239" s="7"/>
    </row>
    <row r="240" spans="2:7" ht="22.5" customHeight="1" x14ac:dyDescent="0.15">
      <c r="B240" s="11">
        <v>10</v>
      </c>
      <c r="C240" s="28" t="str">
        <f>IF($L$23="","",$L$23)</f>
        <v>1月分会費</v>
      </c>
      <c r="D240" s="29">
        <f>IF($Q$23="","",$Q$23)</f>
        <v>1500</v>
      </c>
      <c r="E240" s="3"/>
      <c r="F240" s="1"/>
      <c r="G240" s="7"/>
    </row>
    <row r="241" spans="2:7" ht="22.5" customHeight="1" x14ac:dyDescent="0.15">
      <c r="B241" s="11">
        <v>11</v>
      </c>
      <c r="C241" s="28" t="str">
        <f>IF($L$24="","",$L$24)</f>
        <v>2月分会費</v>
      </c>
      <c r="D241" s="29">
        <f>IF($Q$24="","",$Q$24)</f>
        <v>1500</v>
      </c>
      <c r="E241" s="3"/>
      <c r="F241" s="1"/>
      <c r="G241" s="7"/>
    </row>
    <row r="242" spans="2:7" ht="22.5" customHeight="1" x14ac:dyDescent="0.15">
      <c r="B242" s="11">
        <v>12</v>
      </c>
      <c r="C242" s="28" t="str">
        <f>IF($L$25="","",$L$25)</f>
        <v>3月分会費</v>
      </c>
      <c r="D242" s="29">
        <f>IF($Q$25="","",$Q$25)</f>
        <v>1500</v>
      </c>
      <c r="E242" s="3"/>
      <c r="F242" s="1"/>
      <c r="G242" s="7"/>
    </row>
    <row r="243" spans="2:7" ht="22.5" customHeight="1" x14ac:dyDescent="0.15">
      <c r="B243" s="11">
        <v>13</v>
      </c>
      <c r="C243" s="28" t="str">
        <f>IF($U$14="","",$U$14)</f>
        <v>○○市遠征宿泊費</v>
      </c>
      <c r="D243" s="29">
        <f>IF($Z$14="","",$Z$14)</f>
        <v>1</v>
      </c>
      <c r="E243" s="3"/>
      <c r="F243" s="1"/>
      <c r="G243" s="7"/>
    </row>
    <row r="244" spans="2:7" ht="22.5" customHeight="1" x14ac:dyDescent="0.15">
      <c r="B244" s="11">
        <v>14</v>
      </c>
      <c r="C244" s="28" t="str">
        <f>IF($U$15="","",$U$15)</f>
        <v>特別会費</v>
      </c>
      <c r="D244" s="29">
        <f>IF($Z$15="","",$Z$15)</f>
        <v>2</v>
      </c>
      <c r="E244" s="3"/>
      <c r="F244" s="1"/>
      <c r="G244" s="7"/>
    </row>
    <row r="245" spans="2:7" ht="22.5" customHeight="1" x14ac:dyDescent="0.15">
      <c r="B245" s="11">
        <v>15</v>
      </c>
      <c r="C245" s="28" t="str">
        <f>IF($U$16="","",$U$16)</f>
        <v>チームTシャツ</v>
      </c>
      <c r="D245" s="29">
        <f>IF($Z$16="","",$Z$16)</f>
        <v>2500</v>
      </c>
      <c r="E245" s="3"/>
      <c r="F245" s="1"/>
      <c r="G245" s="7"/>
    </row>
    <row r="246" spans="2:7" ht="22.5" customHeight="1" x14ac:dyDescent="0.15">
      <c r="B246" s="11">
        <v>16</v>
      </c>
      <c r="C246" s="28" t="str">
        <f>IF($U$17="","",$U$17)</f>
        <v>特別会費</v>
      </c>
      <c r="D246" s="29">
        <f>IF($Z$17="","",$Z$17)</f>
        <v>4</v>
      </c>
      <c r="E246" s="3"/>
      <c r="F246" s="1"/>
      <c r="G246" s="7"/>
    </row>
    <row r="247" spans="2:7" ht="22.5" customHeight="1" x14ac:dyDescent="0.15">
      <c r="B247" s="11">
        <v>17</v>
      </c>
      <c r="C247" s="28" t="str">
        <f>IF($U$18="","",$U$18)</f>
        <v>特別会費</v>
      </c>
      <c r="D247" s="29">
        <f>IF($Z$18="","",$Z$18)</f>
        <v>5</v>
      </c>
      <c r="E247" s="3"/>
      <c r="F247" s="1"/>
      <c r="G247" s="7"/>
    </row>
    <row r="248" spans="2:7" ht="22.5" customHeight="1" x14ac:dyDescent="0.15">
      <c r="B248" s="11">
        <v>18</v>
      </c>
      <c r="C248" s="28" t="str">
        <f>IF($U$19="","",$U$19)</f>
        <v>5/5慰労会</v>
      </c>
      <c r="D248" s="29">
        <f>IF($Z$19="","",$Z$19)</f>
        <v>5500</v>
      </c>
      <c r="E248" s="3"/>
      <c r="F248" s="1"/>
      <c r="G248" s="7"/>
    </row>
    <row r="249" spans="2:7" ht="22.5" customHeight="1" x14ac:dyDescent="0.15">
      <c r="B249" s="11">
        <v>19</v>
      </c>
      <c r="C249" s="28" t="str">
        <f>IF($U$20="","",$U$20)</f>
        <v/>
      </c>
      <c r="D249" s="29" t="str">
        <f>IF($Z$20="","",$Z$20)</f>
        <v/>
      </c>
      <c r="E249" s="3"/>
      <c r="F249" s="1"/>
      <c r="G249" s="7"/>
    </row>
    <row r="250" spans="2:7" ht="22.5" customHeight="1" thickBot="1" x14ac:dyDescent="0.2">
      <c r="B250" s="12">
        <v>20</v>
      </c>
      <c r="C250" s="30" t="str">
        <f>IF($U$21="","",$U$21)</f>
        <v/>
      </c>
      <c r="D250" s="31" t="str">
        <f>IF($Z$21="","",$Z$21)</f>
        <v/>
      </c>
      <c r="E250" s="8"/>
      <c r="F250" s="9"/>
      <c r="G250" s="10"/>
    </row>
  </sheetData>
  <mergeCells count="72">
    <mergeCell ref="B203:G203"/>
    <mergeCell ref="E204:G204"/>
    <mergeCell ref="D227:G227"/>
    <mergeCell ref="B228:G228"/>
    <mergeCell ref="E229:G229"/>
    <mergeCell ref="E154:G154"/>
    <mergeCell ref="D177:G177"/>
    <mergeCell ref="B178:G178"/>
    <mergeCell ref="E179:G179"/>
    <mergeCell ref="D202:G202"/>
    <mergeCell ref="D127:G127"/>
    <mergeCell ref="B128:G128"/>
    <mergeCell ref="E129:G129"/>
    <mergeCell ref="D152:G152"/>
    <mergeCell ref="B153:G153"/>
    <mergeCell ref="B78:G78"/>
    <mergeCell ref="E79:G79"/>
    <mergeCell ref="D102:G102"/>
    <mergeCell ref="B103:G103"/>
    <mergeCell ref="E104:G104"/>
    <mergeCell ref="E54:G54"/>
    <mergeCell ref="D77:G77"/>
    <mergeCell ref="B28:G28"/>
    <mergeCell ref="E29:G29"/>
    <mergeCell ref="B3:G3"/>
    <mergeCell ref="E4:G4"/>
    <mergeCell ref="D2:G2"/>
    <mergeCell ref="D27:G27"/>
    <mergeCell ref="K3:P3"/>
    <mergeCell ref="D52:G52"/>
    <mergeCell ref="B53:G53"/>
    <mergeCell ref="L14:P14"/>
    <mergeCell ref="L15:P15"/>
    <mergeCell ref="L16:P16"/>
    <mergeCell ref="L17:P17"/>
    <mergeCell ref="L18:P18"/>
    <mergeCell ref="L19:P19"/>
    <mergeCell ref="L20:P20"/>
    <mergeCell ref="L21:P21"/>
    <mergeCell ref="L22:P22"/>
    <mergeCell ref="L23:P23"/>
    <mergeCell ref="L24:P24"/>
    <mergeCell ref="L25:P25"/>
    <mergeCell ref="U14:Y14"/>
    <mergeCell ref="U15:Y15"/>
    <mergeCell ref="U16:Y16"/>
    <mergeCell ref="U17:Y17"/>
    <mergeCell ref="U18:Y18"/>
    <mergeCell ref="U19:Y19"/>
    <mergeCell ref="U20:Y20"/>
    <mergeCell ref="U21:Y21"/>
    <mergeCell ref="Q14:R14"/>
    <mergeCell ref="Q15:R15"/>
    <mergeCell ref="Q16:R16"/>
    <mergeCell ref="Q22:R22"/>
    <mergeCell ref="Q23:R23"/>
    <mergeCell ref="Q24:R24"/>
    <mergeCell ref="S3:Y3"/>
    <mergeCell ref="Q25:R25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Q17:R17"/>
    <mergeCell ref="Q18:R18"/>
    <mergeCell ref="Q19:R19"/>
    <mergeCell ref="Q20:R20"/>
    <mergeCell ref="Q21:R2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  <rowBreaks count="9" manualBreakCount="9">
    <brk id="25" min="1" max="6" man="1"/>
    <brk id="50" min="1" max="6" man="1"/>
    <brk id="75" min="1" max="6" man="1"/>
    <brk id="100" min="1" max="6" man="1"/>
    <brk id="125" min="1" max="6" man="1"/>
    <brk id="150" min="1" max="6" man="1"/>
    <brk id="175" min="1" max="6" man="1"/>
    <brk id="200" min="1" max="6" man="1"/>
    <brk id="225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集金袋</vt:lpstr>
      <vt:lpstr>集金袋!Print_Area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スポーツ少年団集金袋印刷100</dc:title>
  <dc:creator>user</dc:creator>
  <dc:description>とりあえず何でも自分でやってみよう</dc:description>
  <cp:lastModifiedBy>takaぼん</cp:lastModifiedBy>
  <cp:lastPrinted>2020-01-16T07:17:37Z</cp:lastPrinted>
  <dcterms:created xsi:type="dcterms:W3CDTF">2020-01-03T08:40:51Z</dcterms:created>
  <dcterms:modified xsi:type="dcterms:W3CDTF">2025-06-16T12:54:45Z</dcterms:modified>
  <cp:category>https://nande-mo.com/</cp:category>
</cp:coreProperties>
</file>