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965" windowHeight="10605" activeTab="1"/>
  </bookViews>
  <sheets>
    <sheet name="収支計算書入力について" sheetId="1" r:id="rId1"/>
    <sheet name="収支計算-表" sheetId="2" r:id="rId2"/>
    <sheet name="収支計算書-裏" sheetId="3" r:id="rId3"/>
    <sheet name="償却率表" sheetId="4" r:id="rId4"/>
  </sheets>
  <definedNames>
    <definedName name="_xlnm.Print_Area" localSheetId="2">'収支計算書-裏'!$A$1:$AI$88</definedName>
    <definedName name="_xlnm.Print_Area" localSheetId="1">'収支計算-表'!$A$1:$AP$53</definedName>
  </definedNames>
  <calcPr fullCalcOnLoad="1"/>
</workbook>
</file>

<file path=xl/comments3.xml><?xml version="1.0" encoding="utf-8"?>
<comments xmlns="http://schemas.openxmlformats.org/spreadsheetml/2006/main">
  <authors>
    <author>user</author>
  </authors>
  <commentList>
    <comment ref="L5" authorId="0">
      <text>
        <r>
          <rPr>
            <b/>
            <sz val="9"/>
            <rFont val="ＭＳ Ｐゴシック"/>
            <family val="3"/>
          </rPr>
          <t>user:</t>
        </r>
        <r>
          <rPr>
            <sz val="9"/>
            <rFont val="ＭＳ Ｐゴシック"/>
            <family val="3"/>
          </rPr>
          <t xml:space="preserve">
定額での償却の計算のみ対応しています。
それ以外の償却方法の方は手入力ください。</t>
        </r>
      </text>
    </comment>
  </commentList>
</comments>
</file>

<file path=xl/sharedStrings.xml><?xml version="1.0" encoding="utf-8"?>
<sst xmlns="http://schemas.openxmlformats.org/spreadsheetml/2006/main" count="417" uniqueCount="248">
  <si>
    <t>住所</t>
  </si>
  <si>
    <t>依頼税理士等</t>
  </si>
  <si>
    <t>事務所
所在地</t>
  </si>
  <si>
    <t>氏名</t>
  </si>
  <si>
    <t>電話番号</t>
  </si>
  <si>
    <t>年</t>
  </si>
  <si>
    <t>月</t>
  </si>
  <si>
    <t>日提出</t>
  </si>
  <si>
    <t>番号</t>
  </si>
  <si>
    <t>（自</t>
  </si>
  <si>
    <t>月</t>
  </si>
  <si>
    <t>日</t>
  </si>
  <si>
    <t>至</t>
  </si>
  <si>
    <t>日）</t>
  </si>
  <si>
    <t>科　　目</t>
  </si>
  <si>
    <t>金額　（円）</t>
  </si>
  <si>
    <t>合計</t>
  </si>
  <si>
    <t>源泉徴収額</t>
  </si>
  <si>
    <t>収入金額</t>
  </si>
  <si>
    <t>①</t>
  </si>
  <si>
    <t>修繕費</t>
  </si>
  <si>
    <t>②</t>
  </si>
  <si>
    <t>ヌ</t>
  </si>
  <si>
    <t>③</t>
  </si>
  <si>
    <t>小計</t>
  </si>
  <si>
    <t>④</t>
  </si>
  <si>
    <t>⑤</t>
  </si>
  <si>
    <t>⑥</t>
  </si>
  <si>
    <t>計</t>
  </si>
  <si>
    <t>⑦</t>
  </si>
  <si>
    <t>経　　　　　費</t>
  </si>
  <si>
    <t>⑧</t>
  </si>
  <si>
    <t>⑨</t>
  </si>
  <si>
    <t>減価償却費</t>
  </si>
  <si>
    <t>⑩</t>
  </si>
  <si>
    <t>租税公課</t>
  </si>
  <si>
    <t>イ</t>
  </si>
  <si>
    <t>ロ</t>
  </si>
  <si>
    <t>⑬</t>
  </si>
  <si>
    <t>経費計</t>
  </si>
  <si>
    <t>⑭</t>
  </si>
  <si>
    <t>ホ</t>
  </si>
  <si>
    <t>ヘ</t>
  </si>
  <si>
    <t>ト</t>
  </si>
  <si>
    <t>所得金額</t>
  </si>
  <si>
    <t>○事業専従者の氏名等</t>
  </si>
  <si>
    <t>チ</t>
  </si>
  <si>
    <t>続柄</t>
  </si>
  <si>
    <t>○減価償却費の計算</t>
  </si>
  <si>
    <t>減価償却資産
の名称
（繰延資産を含む）</t>
  </si>
  <si>
    <t>面積又
は数量</t>
  </si>
  <si>
    <t>取得
（成熟年月）</t>
  </si>
  <si>
    <t>償却
方法</t>
  </si>
  <si>
    <t>耐用
年数</t>
  </si>
  <si>
    <t>ハ</t>
  </si>
  <si>
    <t>ニ</t>
  </si>
  <si>
    <t>リ</t>
  </si>
  <si>
    <t>摘　　要</t>
  </si>
  <si>
    <t>取得価格</t>
  </si>
  <si>
    <t>償却の基礎
になる金額</t>
  </si>
  <si>
    <t>償却率</t>
  </si>
  <si>
    <t>本年中
の償却
期間</t>
  </si>
  <si>
    <t>特別償却費</t>
  </si>
  <si>
    <t>事業専
用割合</t>
  </si>
  <si>
    <t>末償却残高
（期末残高）</t>
  </si>
  <si>
    <t>◎本年中における特殊事情</t>
  </si>
  <si>
    <t>本年度分の普通償却費
（ロ×ハ×ニ）</t>
  </si>
  <si>
    <t>本年度分必要
の経費参入額
（ト×チ）</t>
  </si>
  <si>
    <t>(年齢)</t>
  </si>
  <si>
    <t>山田　太郎</t>
  </si>
  <si>
    <t>53歳</t>
  </si>
  <si>
    <t>夫</t>
  </si>
  <si>
    <t>1台</t>
  </si>
  <si>
    <t>本年度分の償却費合計
（ホ+ヘ）</t>
  </si>
  <si>
    <t>(</t>
  </si>
  <si>
    <t>)</t>
  </si>
  <si>
    <t>円</t>
  </si>
  <si>
    <t>ホの欄</t>
  </si>
  <si>
    <t>定額</t>
  </si>
  <si>
    <t>定率</t>
  </si>
  <si>
    <t>旧定額</t>
  </si>
  <si>
    <t>旧定率</t>
  </si>
  <si>
    <t>22.</t>
  </si>
  <si>
    <t>このエクセルの表は定額方法のみで計算していますので、それ以外の計算の方は下の枠に本年度分の償却額を入力してください。</t>
  </si>
  <si>
    <t>均等償却</t>
  </si>
  <si>
    <t>国税　太郎</t>
  </si>
  <si>
    <t>○○市△△町3-3</t>
  </si>
  <si>
    <t>数値を入力するセル</t>
  </si>
  <si>
    <t>計算式が入っているセル</t>
  </si>
  <si>
    <t>1.収支計算書の裏から順次入力してください。</t>
  </si>
  <si>
    <t>各自計算のうえ、入力ください。</t>
  </si>
  <si>
    <t>　注意事項</t>
  </si>
  <si>
    <t>3.表面につきましても各時の判断で入力ください。</t>
  </si>
  <si>
    <t>この表計算において不具合等については自己の責任において使用してください。</t>
  </si>
  <si>
    <t>○地代家賃の内訳</t>
  </si>
  <si>
    <t>支払先の住所・氏名</t>
  </si>
  <si>
    <t>賃借物件</t>
  </si>
  <si>
    <t>本年中の賃借
料・権利金等</t>
  </si>
  <si>
    <t>左の賃借料のうち
必要経費算入額</t>
  </si>
  <si>
    <t>土地</t>
  </si>
  <si>
    <t>権更</t>
  </si>
  <si>
    <t>期末現在の借
入金等の金額</t>
  </si>
  <si>
    <t>本年中の
利子割引料</t>
  </si>
  <si>
    <t>左のうち必要
経費算入額</t>
  </si>
  <si>
    <t>一括償却資産</t>
  </si>
  <si>
    <t>17.7</t>
  </si>
  <si>
    <t>22.9</t>
  </si>
  <si>
    <t>17.1</t>
  </si>
  <si>
    <t>18.7</t>
  </si>
  <si>
    <t>22.7</t>
  </si>
  <si>
    <t>売上（収入）金額</t>
  </si>
  <si>
    <t>給料賃金</t>
  </si>
  <si>
    <t>貸倒金</t>
  </si>
  <si>
    <t>地代家賃</t>
  </si>
  <si>
    <t>⑮</t>
  </si>
  <si>
    <t>○給料賃金の内訳</t>
  </si>
  <si>
    <t>従事</t>
  </si>
  <si>
    <t>月数</t>
  </si>
  <si>
    <t>賞与</t>
  </si>
  <si>
    <t>（</t>
  </si>
  <si>
    <t>歳）</t>
  </si>
  <si>
    <t>その他（</t>
  </si>
  <si>
    <t>人分）</t>
  </si>
  <si>
    <t>○○　○○</t>
  </si>
  <si>
    <t>延べ従
事月数</t>
  </si>
  <si>
    <t>○○市△△町×-××</t>
  </si>
  <si>
    <t>○○　○○</t>
  </si>
  <si>
    <t>※減価償却で定額以外の計算をする方は　ホの欄はエクセル表の右側に償却額を入力下さい。</t>
  </si>
  <si>
    <t>　欄外の入力した額が計算表に優先的に反映されます。</t>
  </si>
  <si>
    <t>○修繕費の内訳</t>
  </si>
  <si>
    <t>工事名又は
資材の品名</t>
  </si>
  <si>
    <t>支払年月日
支払金額</t>
  </si>
  <si>
    <t>○貸付不動産の保有状況（空家（空室）、空地を含めて記入してください。）</t>
  </si>
  <si>
    <t>住宅用</t>
  </si>
  <si>
    <t>建物</t>
  </si>
  <si>
    <t>一戸建</t>
  </si>
  <si>
    <t>一戸建以外</t>
  </si>
  <si>
    <t>契約件数</t>
  </si>
  <si>
    <t>総面積</t>
  </si>
  <si>
    <t>数量</t>
  </si>
  <si>
    <t>住宅用以外</t>
  </si>
  <si>
    <t>(事務所店舗等)</t>
  </si>
  <si>
    <t>駐車場</t>
  </si>
  <si>
    <t>屋根付</t>
  </si>
  <si>
    <t>青空</t>
  </si>
  <si>
    <t>用途・種類等</t>
  </si>
  <si>
    <t>用途・種類等</t>
  </si>
  <si>
    <t>貸</t>
  </si>
  <si>
    <t>○税理士・弁護士等の報酬・料金の内訳</t>
  </si>
  <si>
    <t>本年中の報
酬等の金額</t>
  </si>
  <si>
    <t>源泉徴収額</t>
  </si>
  <si>
    <t>鉄筋マンション</t>
  </si>
  <si>
    <t>木造モルタル貸店舗</t>
  </si>
  <si>
    <t>木造建物貸屋</t>
  </si>
  <si>
    <t>電気設備</t>
  </si>
  <si>
    <t>ｱｽﾌｧﾙﾄ舗装</t>
  </si>
  <si>
    <t>年分収支内訳書　（不動産所得用）</t>
  </si>
  <si>
    <t>フリガナ</t>
  </si>
  <si>
    <t>コクゼイ　タロウ</t>
  </si>
  <si>
    <t>㊞</t>
  </si>
  <si>
    <t>000-123-4567</t>
  </si>
  <si>
    <t>会社員</t>
  </si>
  <si>
    <t>その他の収入</t>
  </si>
  <si>
    <t>小計（②+③）</t>
  </si>
  <si>
    <t>計　（①+④）</t>
  </si>
  <si>
    <t>借入金利子</t>
  </si>
  <si>
    <t>損害保険料</t>
  </si>
  <si>
    <t>雑費</t>
  </si>
  <si>
    <t>（イ～ホまでの計）</t>
  </si>
  <si>
    <t>その他の経費</t>
  </si>
  <si>
    <t>イ</t>
  </si>
  <si>
    <t>ロ</t>
  </si>
  <si>
    <t>ハ</t>
  </si>
  <si>
    <t>ニ</t>
  </si>
  <si>
    <t>ホ</t>
  </si>
  <si>
    <t>⑪</t>
  </si>
  <si>
    <t>⑫</t>
  </si>
  <si>
    <t>（⑥～⑩までの計＋⑪）</t>
  </si>
  <si>
    <t>専従者控除前の所得金額</t>
  </si>
  <si>
    <t>（⑤-⑫）</t>
  </si>
  <si>
    <t>専従者控除</t>
  </si>
  <si>
    <t>（⑬－⑭）</t>
  </si>
  <si>
    <t>土地等を取得するために
要した負債の利子の額</t>
  </si>
  <si>
    <t>○不動産所得の収入の内訳</t>
  </si>
  <si>
    <t>更新料</t>
  </si>
  <si>
    <t>礼金・権利金</t>
  </si>
  <si>
    <t>名義書換料</t>
  </si>
  <si>
    <t>その他</t>
  </si>
  <si>
    <t>従事
月数</t>
  </si>
  <si>
    <t>貸家
貸地
等の別</t>
  </si>
  <si>
    <t>用途</t>
  </si>
  <si>
    <t>不動産の所在地</t>
  </si>
  <si>
    <t>賃借人の住所・氏名</t>
  </si>
  <si>
    <t>賃借契約
期間</t>
  </si>
  <si>
    <t>貸付面積</t>
  </si>
  <si>
    <t>本年中の収入金額</t>
  </si>
  <si>
    <t>貸付料</t>
  </si>
  <si>
    <t>月額</t>
  </si>
  <si>
    <t>年額</t>
  </si>
  <si>
    <t>礼金
権利金
更新料</t>
  </si>
  <si>
    <t>名義書換料
その他</t>
  </si>
  <si>
    <t>保証金
敷金</t>
  </si>
  <si>
    <t>（期末残高）</t>
  </si>
  <si>
    <t>（住宅用、住宅用以外等の別）</t>
  </si>
  <si>
    <t>敷礼更</t>
  </si>
  <si>
    <t>自</t>
  </si>
  <si>
    <t>至</t>
  </si>
  <si>
    <t>貸家
マンション</t>
  </si>
  <si>
    <t>住宅用</t>
  </si>
  <si>
    <t>○○市△△町１-１</t>
  </si>
  <si>
    <t>○○　○○</t>
  </si>
  <si>
    <t>△△市□□町5-5</t>
  </si>
  <si>
    <t>24.5</t>
  </si>
  <si>
    <t>○○市△△町１-２</t>
  </si>
  <si>
    <t>○○市△△町１-３</t>
  </si>
  <si>
    <t>○○市△△町１-４</t>
  </si>
  <si>
    <t>△△市□□町5-6</t>
  </si>
  <si>
    <t>△△市□□町5-7</t>
  </si>
  <si>
    <t>△△市□□町5-8</t>
  </si>
  <si>
    <t>24.6</t>
  </si>
  <si>
    <t>24.7</t>
  </si>
  <si>
    <t>24.8</t>
  </si>
  <si>
    <t>○借入金利子の内訳（金融機関を除く）</t>
  </si>
  <si>
    <t>2011.11.10</t>
  </si>
  <si>
    <t>税理士等の報酬</t>
  </si>
  <si>
    <t>エクセル収支内訳書　不動産所得用</t>
  </si>
  <si>
    <t>HPタイトル「とりあえず何でも自分でやってみよう」</t>
  </si>
  <si>
    <t>とりあえず何でも自分でやってみよう</t>
  </si>
  <si>
    <t>平成19年3月31日以前取得</t>
  </si>
  <si>
    <t>平成19年4月1日以後取得</t>
  </si>
  <si>
    <t>耐用年数</t>
  </si>
  <si>
    <t>旧定額法償却率</t>
  </si>
  <si>
    <t>旧定率法償却率</t>
  </si>
  <si>
    <t>定額法償却率</t>
  </si>
  <si>
    <t>令和</t>
  </si>
  <si>
    <t>https://www.nande-mo.com</t>
  </si>
  <si>
    <t>上記に入力した場合で、尚かつ耐用年数を入力している場合には上記の額が優先されます。</t>
  </si>
  <si>
    <t>2.裏面の減価償却については「定率、旧定額、旧定率」等に対応した計算をしていませんので</t>
  </si>
  <si>
    <t>※「減価償却その２」の合計は収支計算書表の減価償却欄に合算されます。</t>
  </si>
  <si>
    <t>○減価償却費の計算 その２</t>
  </si>
  <si>
    <t>ホの欄</t>
  </si>
  <si>
    <t>農業機械　てすと1</t>
  </si>
  <si>
    <t>円</t>
  </si>
  <si>
    <t>定額</t>
  </si>
  <si>
    <t>このエクセルの表は定額方法のみで計算していますので、それ以外の計算の方は下の枠に本年度分の償却額を入力してください。</t>
  </si>
  <si>
    <t>(</t>
  </si>
  <si>
    <t>)</t>
  </si>
  <si>
    <t>上記に入力した場合で、尚かつ耐用年数を入力している場合には上記の額が優先されます。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</si>
</sst>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_ "/>
    <numFmt numFmtId="179" formatCode="#/12"/>
    <numFmt numFmtId="180" formatCode="#,##0_);[Red]\(#,##0\)"/>
    <numFmt numFmtId="181" formatCode="#,##0.00_ "/>
    <numFmt numFmtId="182" formatCode="#,##0.000_ "/>
    <numFmt numFmtId="183" formatCode="0_);[Red]\(0\)"/>
    <numFmt numFmtId="184" formatCode="##&quot;棟&quot;"/>
    <numFmt numFmtId="185" formatCode="##&quot;室&quot;"/>
    <numFmt numFmtId="186" formatCode="##&quot;件&quot;"/>
    <numFmt numFmtId="187" formatCode="##&quot;㎡&quot;"/>
    <numFmt numFmtId="188" formatCode="##&quot;台&quot;"/>
    <numFmt numFmtId="189" formatCode="##.#&quot;㎡&quot;"/>
    <numFmt numFmtId="190" formatCode="0.000_ "/>
    <numFmt numFmtId="191" formatCode="[$]ggge&quot;年&quot;m&quot;月&quot;d&quot;日&quot;;@"/>
    <numFmt numFmtId="192" formatCode="[$-411]gge&quot;年&quot;m&quot;月&quot;d&quot;日&quot;;@"/>
    <numFmt numFmtId="193"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8"/>
      <name val="ＭＳ Ｐゴシック"/>
      <family val="3"/>
    </font>
    <font>
      <sz val="10"/>
      <name val="ＭＳ Ｐゴシック"/>
      <family val="3"/>
    </font>
    <font>
      <sz val="11"/>
      <color indexed="12"/>
      <name val="ＭＳ Ｐゴシック"/>
      <family val="3"/>
    </font>
    <font>
      <sz val="8"/>
      <name val="ＭＳ Ｐゴシック"/>
      <family val="3"/>
    </font>
    <font>
      <sz val="9"/>
      <name val="ＭＳ Ｐゴシック"/>
      <family val="3"/>
    </font>
    <font>
      <sz val="9"/>
      <color indexed="10"/>
      <name val="ＭＳ Ｐゴシック"/>
      <family val="3"/>
    </font>
    <font>
      <sz val="11"/>
      <name val="ＭＳ Ｐゴシック"/>
      <family val="3"/>
    </font>
    <font>
      <sz val="12"/>
      <name val="ＭＳ Ｐゴシック"/>
      <family val="3"/>
    </font>
    <font>
      <sz val="10"/>
      <color indexed="12"/>
      <name val="ＭＳ Ｐゴシック"/>
      <family val="3"/>
    </font>
    <font>
      <sz val="10"/>
      <color indexed="10"/>
      <name val="ＭＳ Ｐゴシック"/>
      <family val="3"/>
    </font>
    <font>
      <b/>
      <sz val="18"/>
      <color indexed="56"/>
      <name val="ＭＳ Ｐゴシック"/>
      <family val="3"/>
    </font>
    <font>
      <b/>
      <sz val="11"/>
      <color indexed="8"/>
      <name val="ＭＳ Ｐゴシック"/>
      <family val="3"/>
    </font>
    <font>
      <sz val="9"/>
      <color indexed="8"/>
      <name val="ＭＳ Ｐゴシック"/>
      <family val="3"/>
    </font>
    <font>
      <sz val="6"/>
      <color indexed="8"/>
      <name val="ＭＳ Ｐゴシック"/>
      <family val="3"/>
    </font>
    <font>
      <sz val="9"/>
      <color indexed="12"/>
      <name val="ＭＳ Ｐゴシック"/>
      <family val="3"/>
    </font>
    <font>
      <sz val="18"/>
      <color indexed="10"/>
      <name val="ＭＳ Ｐゴシック"/>
      <family val="3"/>
    </font>
    <font>
      <sz val="10"/>
      <color indexed="8"/>
      <name val="ＭＳ Ｐゴシック"/>
      <family val="3"/>
    </font>
    <font>
      <sz val="7"/>
      <color indexed="8"/>
      <name val="ＭＳ Ｐゴシック"/>
      <family val="3"/>
    </font>
    <font>
      <sz val="8"/>
      <color indexed="8"/>
      <name val="ＭＳ Ｐゴシック"/>
      <family val="3"/>
    </font>
    <font>
      <u val="single"/>
      <sz val="11"/>
      <color indexed="12"/>
      <name val="ＭＳ Ｐゴシック"/>
      <family val="3"/>
    </font>
    <font>
      <u val="single"/>
      <sz val="11"/>
      <color indexed="36"/>
      <name val="ＭＳ Ｐゴシック"/>
      <family val="3"/>
    </font>
    <font>
      <b/>
      <sz val="9"/>
      <color indexed="8"/>
      <name val="ＭＳ Ｐゴシック"/>
      <family val="3"/>
    </font>
    <font>
      <b/>
      <sz val="11"/>
      <name val="ＭＳ Ｐゴシック"/>
      <family val="3"/>
    </font>
    <font>
      <b/>
      <sz val="9"/>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rgb="FFCCECFF"/>
        <bgColor indexed="64"/>
      </patternFill>
    </fill>
    <fill>
      <patternFill patternType="solid">
        <fgColor rgb="FF99CCFF"/>
        <bgColor indexed="64"/>
      </patternFill>
    </fill>
    <fill>
      <patternFill patternType="solid">
        <fgColor indexed="4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diagonalUp="1">
      <left style="thin"/>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style="thin"/>
      <right style="thin"/>
      <top style="thin"/>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24" fillId="0" borderId="0" applyNumberFormat="0" applyFill="0" applyBorder="0" applyAlignment="0" applyProtection="0"/>
    <xf numFmtId="0" fontId="56" fillId="32" borderId="0" applyNumberFormat="0" applyBorder="0" applyAlignment="0" applyProtection="0"/>
  </cellStyleXfs>
  <cellXfs count="715">
    <xf numFmtId="0" fontId="0" fillId="0" borderId="0" xfId="0" applyFont="1" applyAlignment="1">
      <alignment vertical="center"/>
    </xf>
    <xf numFmtId="0" fontId="0" fillId="0" borderId="0" xfId="0" applyAlignment="1">
      <alignment/>
    </xf>
    <xf numFmtId="0" fontId="4" fillId="0" borderId="0" xfId="0" applyFont="1" applyAlignment="1">
      <alignment/>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3" fillId="0" borderId="0" xfId="0" applyFont="1" applyFill="1" applyBorder="1" applyAlignment="1">
      <alignment horizontal="center"/>
    </xf>
    <xf numFmtId="0" fontId="11"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horizontal="right"/>
    </xf>
    <xf numFmtId="58" fontId="5" fillId="0" borderId="0" xfId="0" applyNumberFormat="1" applyFont="1" applyAlignment="1">
      <alignment/>
    </xf>
    <xf numFmtId="0" fontId="10" fillId="0" borderId="0" xfId="0" applyFont="1" applyFill="1" applyBorder="1" applyAlignment="1">
      <alignment horizontal="center"/>
    </xf>
    <xf numFmtId="178" fontId="3" fillId="0" borderId="0" xfId="0" applyNumberFormat="1" applyFont="1" applyFill="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wrapText="1"/>
    </xf>
    <xf numFmtId="0" fontId="0" fillId="0" borderId="0" xfId="0" applyBorder="1" applyAlignment="1">
      <alignment/>
    </xf>
    <xf numFmtId="178" fontId="3" fillId="0" borderId="0" xfId="0" applyNumberFormat="1" applyFont="1" applyBorder="1" applyAlignment="1">
      <alignment/>
    </xf>
    <xf numFmtId="182" fontId="5" fillId="0" borderId="16" xfId="0" applyNumberFormat="1" applyFont="1" applyFill="1" applyBorder="1" applyAlignment="1">
      <alignment shrinkToFit="1"/>
    </xf>
    <xf numFmtId="183" fontId="5" fillId="0" borderId="17" xfId="0" applyNumberFormat="1" applyFont="1" applyFill="1" applyBorder="1" applyAlignment="1">
      <alignment vertical="center"/>
    </xf>
    <xf numFmtId="183" fontId="5" fillId="0" borderId="18" xfId="0" applyNumberFormat="1" applyFont="1" applyFill="1" applyBorder="1" applyAlignment="1">
      <alignment vertical="center"/>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177" fontId="3" fillId="0" borderId="0" xfId="0" applyNumberFormat="1" applyFont="1" applyFill="1" applyBorder="1" applyAlignment="1">
      <alignment vertical="center"/>
    </xf>
    <xf numFmtId="177" fontId="6"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0" fontId="5" fillId="0" borderId="0" xfId="0" applyFont="1" applyBorder="1" applyAlignment="1">
      <alignment/>
    </xf>
    <xf numFmtId="0" fontId="5" fillId="0" borderId="12" xfId="0" applyFont="1" applyBorder="1" applyAlignment="1">
      <alignment vertical="top" wrapText="1"/>
    </xf>
    <xf numFmtId="0" fontId="5" fillId="0" borderId="11" xfId="0" applyFont="1" applyBorder="1" applyAlignment="1">
      <alignment vertical="top" wrapText="1"/>
    </xf>
    <xf numFmtId="0" fontId="5" fillId="0" borderId="0" xfId="0" applyFont="1" applyBorder="1" applyAlignment="1">
      <alignment vertical="top" wrapText="1"/>
    </xf>
    <xf numFmtId="0" fontId="5" fillId="0" borderId="15" xfId="0" applyFont="1" applyBorder="1" applyAlignment="1">
      <alignment vertical="top" wrapText="1"/>
    </xf>
    <xf numFmtId="0" fontId="5" fillId="0" borderId="0" xfId="0" applyFont="1" applyFill="1" applyBorder="1" applyAlignment="1">
      <alignment horizontal="center" vertical="center"/>
    </xf>
    <xf numFmtId="0" fontId="5" fillId="0" borderId="12" xfId="0" applyFont="1" applyFill="1" applyBorder="1" applyAlignment="1">
      <alignment/>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178" fontId="13" fillId="0" borderId="0" xfId="0" applyNumberFormat="1" applyFont="1" applyFill="1" applyBorder="1" applyAlignment="1">
      <alignment horizontal="right"/>
    </xf>
    <xf numFmtId="178" fontId="12" fillId="0" borderId="0" xfId="0" applyNumberFormat="1" applyFont="1" applyFill="1" applyBorder="1" applyAlignment="1">
      <alignment horizontal="right"/>
    </xf>
    <xf numFmtId="0" fontId="13" fillId="0" borderId="0" xfId="0" applyFont="1" applyFill="1" applyBorder="1" applyAlignment="1">
      <alignment horizontal="center"/>
    </xf>
    <xf numFmtId="0" fontId="8" fillId="0" borderId="14" xfId="0" applyFont="1" applyFill="1" applyBorder="1" applyAlignment="1">
      <alignment horizontal="left" vertical="top" wrapText="1"/>
    </xf>
    <xf numFmtId="0" fontId="5" fillId="0" borderId="10" xfId="0"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178" fontId="13" fillId="0" borderId="14" xfId="0" applyNumberFormat="1" applyFont="1" applyFill="1" applyBorder="1" applyAlignment="1">
      <alignment horizontal="right"/>
    </xf>
    <xf numFmtId="0" fontId="5" fillId="0" borderId="14" xfId="0" applyFont="1" applyBorder="1" applyAlignment="1">
      <alignment/>
    </xf>
    <xf numFmtId="0" fontId="5" fillId="0" borderId="15" xfId="0" applyFont="1" applyBorder="1" applyAlignment="1">
      <alignment/>
    </xf>
    <xf numFmtId="0" fontId="5" fillId="0" borderId="17" xfId="0" applyFont="1" applyBorder="1" applyAlignment="1">
      <alignment/>
    </xf>
    <xf numFmtId="0" fontId="0" fillId="0" borderId="0" xfId="0" applyBorder="1" applyAlignment="1">
      <alignment horizontal="center" vertical="center"/>
    </xf>
    <xf numFmtId="0" fontId="0" fillId="0" borderId="1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0" fillId="0" borderId="0" xfId="0" applyFill="1" applyBorder="1" applyAlignment="1">
      <alignment/>
    </xf>
    <xf numFmtId="178" fontId="3" fillId="0" borderId="0" xfId="0" applyNumberFormat="1" applyFont="1" applyFill="1" applyBorder="1" applyAlignment="1">
      <alignment/>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6" fillId="0" borderId="10" xfId="0" applyFont="1" applyFill="1" applyBorder="1" applyAlignment="1">
      <alignment horizontal="center"/>
    </xf>
    <xf numFmtId="0" fontId="6" fillId="0" borderId="12" xfId="0" applyFont="1" applyFill="1" applyBorder="1" applyAlignment="1">
      <alignment horizontal="center"/>
    </xf>
    <xf numFmtId="0" fontId="6" fillId="0" borderId="11" xfId="0" applyFont="1" applyFill="1" applyBorder="1" applyAlignment="1">
      <alignment horizontal="center"/>
    </xf>
    <xf numFmtId="0" fontId="6" fillId="0" borderId="0" xfId="0" applyFont="1" applyFill="1" applyBorder="1" applyAlignment="1">
      <alignment horizontal="center"/>
    </xf>
    <xf numFmtId="0" fontId="6" fillId="0" borderId="15" xfId="0" applyFont="1" applyFill="1" applyBorder="1" applyAlignment="1">
      <alignment horizontal="center"/>
    </xf>
    <xf numFmtId="0" fontId="10" fillId="0" borderId="14" xfId="0" applyFont="1" applyFill="1" applyBorder="1" applyAlignment="1">
      <alignment horizontal="left"/>
    </xf>
    <xf numFmtId="0" fontId="10" fillId="0" borderId="0" xfId="0" applyFont="1" applyFill="1" applyBorder="1" applyAlignment="1">
      <alignment horizontal="left"/>
    </xf>
    <xf numFmtId="0" fontId="0" fillId="0" borderId="10" xfId="0" applyBorder="1" applyAlignment="1">
      <alignment/>
    </xf>
    <xf numFmtId="0" fontId="0" fillId="0" borderId="10" xfId="0" applyBorder="1" applyAlignment="1">
      <alignment horizontal="center" vertical="center" shrinkToFit="1"/>
    </xf>
    <xf numFmtId="0" fontId="0" fillId="0" borderId="16" xfId="0" applyBorder="1" applyAlignment="1">
      <alignment horizontal="center" vertical="center" shrinkToFit="1"/>
    </xf>
    <xf numFmtId="0" fontId="5"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188" fontId="9" fillId="0" borderId="0" xfId="49"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178" fontId="13" fillId="0" borderId="16" xfId="0" applyNumberFormat="1" applyFont="1" applyFill="1" applyBorder="1" applyAlignment="1">
      <alignment horizontal="right"/>
    </xf>
    <xf numFmtId="178" fontId="13" fillId="0" borderId="17" xfId="0" applyNumberFormat="1" applyFont="1" applyFill="1" applyBorder="1" applyAlignment="1">
      <alignment horizontal="right"/>
    </xf>
    <xf numFmtId="178" fontId="12" fillId="0" borderId="17" xfId="0" applyNumberFormat="1" applyFont="1" applyFill="1" applyBorder="1" applyAlignment="1">
      <alignment horizontal="right"/>
    </xf>
    <xf numFmtId="0" fontId="13" fillId="0" borderId="17" xfId="0" applyFont="1" applyFill="1" applyBorder="1" applyAlignment="1">
      <alignment horizontal="center"/>
    </xf>
    <xf numFmtId="0" fontId="5" fillId="0" borderId="17" xfId="0" applyFont="1" applyBorder="1" applyAlignment="1">
      <alignment vertical="top" wrapText="1"/>
    </xf>
    <xf numFmtId="0" fontId="5" fillId="0" borderId="18" xfId="0" applyFont="1" applyBorder="1" applyAlignment="1">
      <alignment vertical="top" wrapText="1"/>
    </xf>
    <xf numFmtId="0" fontId="9" fillId="0" borderId="11" xfId="0" applyFont="1" applyFill="1" applyBorder="1" applyAlignment="1">
      <alignment horizontal="center" vertical="center"/>
    </xf>
    <xf numFmtId="0" fontId="0" fillId="0" borderId="15" xfId="0" applyBorder="1" applyAlignment="1">
      <alignment/>
    </xf>
    <xf numFmtId="0" fontId="0" fillId="0" borderId="0" xfId="0" applyFill="1" applyBorder="1" applyAlignment="1">
      <alignment horizontal="center"/>
    </xf>
    <xf numFmtId="0" fontId="0" fillId="0" borderId="0" xfId="0" applyFill="1" applyBorder="1" applyAlignment="1">
      <alignment horizontal="center" vertical="center" textRotation="255"/>
    </xf>
    <xf numFmtId="0" fontId="3" fillId="0" borderId="0" xfId="0" applyFont="1" applyFill="1" applyBorder="1" applyAlignment="1">
      <alignment horizontal="left"/>
    </xf>
    <xf numFmtId="180" fontId="9" fillId="0" borderId="0" xfId="0" applyNumberFormat="1" applyFont="1" applyFill="1" applyBorder="1" applyAlignment="1">
      <alignment vertical="center"/>
    </xf>
    <xf numFmtId="38" fontId="9" fillId="0" borderId="0" xfId="49" applyFont="1" applyFill="1" applyBorder="1" applyAlignment="1">
      <alignment vertical="center"/>
    </xf>
    <xf numFmtId="0" fontId="3" fillId="0" borderId="0" xfId="0" applyFont="1" applyFill="1" applyBorder="1" applyAlignment="1">
      <alignment horizontal="right" vertical="center"/>
    </xf>
    <xf numFmtId="0" fontId="6" fillId="0" borderId="0" xfId="0" applyFont="1" applyFill="1" applyBorder="1" applyAlignment="1">
      <alignment horizontal="righ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7" xfId="0" applyFill="1" applyBorder="1" applyAlignment="1">
      <alignment/>
    </xf>
    <xf numFmtId="0" fontId="5" fillId="0" borderId="1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16" fillId="0" borderId="10" xfId="0" applyFont="1" applyFill="1" applyBorder="1" applyAlignment="1">
      <alignment horizontal="center" vertical="center"/>
    </xf>
    <xf numFmtId="177" fontId="9" fillId="0" borderId="12" xfId="0" applyNumberFormat="1" applyFont="1" applyFill="1" applyBorder="1" applyAlignment="1">
      <alignment vertical="center"/>
    </xf>
    <xf numFmtId="177" fontId="9" fillId="0" borderId="10" xfId="0" applyNumberFormat="1" applyFont="1" applyFill="1" applyBorder="1" applyAlignment="1">
      <alignment vertical="center"/>
    </xf>
    <xf numFmtId="0" fontId="16" fillId="0" borderId="12" xfId="0" applyFont="1" applyBorder="1" applyAlignment="1">
      <alignment/>
    </xf>
    <xf numFmtId="0" fontId="16" fillId="0" borderId="11" xfId="0" applyFont="1" applyBorder="1" applyAlignment="1">
      <alignment/>
    </xf>
    <xf numFmtId="0" fontId="16" fillId="0" borderId="16" xfId="0" applyFont="1" applyFill="1" applyBorder="1" applyAlignment="1">
      <alignment horizontal="center" vertical="center"/>
    </xf>
    <xf numFmtId="177" fontId="9" fillId="0" borderId="17" xfId="0" applyNumberFormat="1" applyFont="1" applyFill="1" applyBorder="1" applyAlignment="1">
      <alignment vertical="center"/>
    </xf>
    <xf numFmtId="177" fontId="9" fillId="0" borderId="16" xfId="0" applyNumberFormat="1" applyFont="1" applyFill="1" applyBorder="1" applyAlignment="1">
      <alignment vertical="center"/>
    </xf>
    <xf numFmtId="0" fontId="16" fillId="0" borderId="17" xfId="0" applyFont="1" applyBorder="1" applyAlignment="1">
      <alignment/>
    </xf>
    <xf numFmtId="0" fontId="16" fillId="0" borderId="18" xfId="0" applyFont="1" applyBorder="1" applyAlignment="1">
      <alignment/>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xf>
    <xf numFmtId="0" fontId="5" fillId="0" borderId="12" xfId="0" applyFont="1" applyBorder="1" applyAlignment="1">
      <alignment horizontal="center"/>
    </xf>
    <xf numFmtId="177" fontId="8" fillId="0" borderId="10" xfId="0" applyNumberFormat="1" applyFont="1" applyFill="1" applyBorder="1" applyAlignment="1">
      <alignment horizontal="center" vertical="center"/>
    </xf>
    <xf numFmtId="177" fontId="8" fillId="0" borderId="16"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0" fillId="0" borderId="18" xfId="0" applyFont="1" applyFill="1" applyBorder="1" applyAlignment="1">
      <alignment horizontal="center" vertical="center"/>
    </xf>
    <xf numFmtId="0" fontId="23" fillId="0" borderId="0" xfId="43" applyAlignment="1" applyProtection="1">
      <alignment vertical="center"/>
      <protection/>
    </xf>
    <xf numFmtId="0" fontId="15" fillId="0" borderId="0" xfId="0" applyFont="1" applyAlignment="1">
      <alignment vertical="center"/>
    </xf>
    <xf numFmtId="0" fontId="16" fillId="0" borderId="19" xfId="0" applyFont="1" applyBorder="1" applyAlignment="1">
      <alignment horizontal="center" vertical="center"/>
    </xf>
    <xf numFmtId="0" fontId="25" fillId="0" borderId="23" xfId="0" applyFont="1" applyBorder="1" applyAlignment="1">
      <alignment horizontal="center" vertical="center"/>
    </xf>
    <xf numFmtId="0" fontId="15" fillId="0" borderId="19" xfId="0" applyFont="1" applyBorder="1" applyAlignment="1">
      <alignment horizontal="center" vertical="center"/>
    </xf>
    <xf numFmtId="0" fontId="15" fillId="33" borderId="19" xfId="0" applyFont="1" applyFill="1" applyBorder="1" applyAlignment="1">
      <alignment horizontal="center" vertical="center"/>
    </xf>
    <xf numFmtId="0" fontId="26" fillId="34" borderId="19" xfId="0" applyFont="1" applyFill="1" applyBorder="1" applyAlignment="1">
      <alignment horizontal="center" vertical="center"/>
    </xf>
    <xf numFmtId="0" fontId="15" fillId="0" borderId="24" xfId="0" applyFont="1" applyBorder="1" applyAlignment="1">
      <alignment horizontal="center" vertical="center"/>
    </xf>
    <xf numFmtId="190" fontId="0" fillId="0" borderId="25" xfId="0" applyNumberFormat="1" applyBorder="1" applyAlignment="1">
      <alignment horizontal="center" vertical="center"/>
    </xf>
    <xf numFmtId="190" fontId="0" fillId="0" borderId="26" xfId="0" applyNumberFormat="1" applyBorder="1" applyAlignment="1">
      <alignment horizontal="center" vertical="center"/>
    </xf>
    <xf numFmtId="0" fontId="15" fillId="0" borderId="27" xfId="0" applyFont="1" applyBorder="1" applyAlignment="1">
      <alignment horizontal="center" vertical="center"/>
    </xf>
    <xf numFmtId="190" fontId="0" fillId="0" borderId="28" xfId="0" applyNumberFormat="1" applyBorder="1" applyAlignment="1">
      <alignment horizontal="center" vertical="center"/>
    </xf>
    <xf numFmtId="190" fontId="0" fillId="0" borderId="29" xfId="0" applyNumberFormat="1" applyBorder="1" applyAlignment="1">
      <alignment horizontal="center" vertical="center"/>
    </xf>
    <xf numFmtId="0" fontId="15" fillId="0" borderId="30" xfId="0" applyFont="1" applyBorder="1" applyAlignment="1">
      <alignment horizontal="center" vertical="center"/>
    </xf>
    <xf numFmtId="190" fontId="0" fillId="0" borderId="31" xfId="0" applyNumberFormat="1" applyBorder="1" applyAlignment="1">
      <alignment horizontal="center" vertical="center"/>
    </xf>
    <xf numFmtId="190" fontId="0" fillId="0" borderId="32" xfId="0" applyNumberFormat="1" applyBorder="1" applyAlignment="1">
      <alignment horizontal="center" vertical="center"/>
    </xf>
    <xf numFmtId="177" fontId="3" fillId="35" borderId="23" xfId="0" applyNumberFormat="1" applyFont="1" applyFill="1" applyBorder="1" applyAlignment="1">
      <alignment vertical="center"/>
    </xf>
    <xf numFmtId="0" fontId="13" fillId="35" borderId="10" xfId="0" applyFont="1" applyFill="1" applyBorder="1" applyAlignment="1">
      <alignment horizontal="right"/>
    </xf>
    <xf numFmtId="178" fontId="13" fillId="35" borderId="11" xfId="0" applyNumberFormat="1" applyFont="1" applyFill="1" applyBorder="1" applyAlignment="1">
      <alignment horizontal="right" shrinkToFit="1"/>
    </xf>
    <xf numFmtId="0" fontId="13" fillId="35" borderId="14" xfId="0" applyFont="1" applyFill="1" applyBorder="1" applyAlignment="1">
      <alignment horizontal="right"/>
    </xf>
    <xf numFmtId="178" fontId="13" fillId="35" borderId="15" xfId="0" applyNumberFormat="1" applyFont="1" applyFill="1" applyBorder="1" applyAlignment="1">
      <alignment horizontal="right"/>
    </xf>
    <xf numFmtId="178" fontId="13" fillId="35" borderId="11" xfId="0" applyNumberFormat="1" applyFont="1" applyFill="1" applyBorder="1" applyAlignment="1">
      <alignment horizontal="right"/>
    </xf>
    <xf numFmtId="0" fontId="13" fillId="35" borderId="16" xfId="0" applyFont="1" applyFill="1" applyBorder="1" applyAlignment="1">
      <alignment horizontal="right"/>
    </xf>
    <xf numFmtId="178" fontId="13" fillId="35" borderId="18" xfId="0" applyNumberFormat="1" applyFont="1" applyFill="1" applyBorder="1" applyAlignment="1">
      <alignment horizontal="right"/>
    </xf>
    <xf numFmtId="183" fontId="13" fillId="35" borderId="33" xfId="0" applyNumberFormat="1" applyFont="1" applyFill="1" applyBorder="1" applyAlignment="1">
      <alignment vertical="center"/>
    </xf>
    <xf numFmtId="0" fontId="3" fillId="35" borderId="0" xfId="0" applyFont="1" applyFill="1" applyAlignment="1">
      <alignment/>
    </xf>
    <xf numFmtId="0" fontId="6" fillId="35" borderId="0" xfId="0" applyFont="1" applyFill="1" applyBorder="1" applyAlignment="1">
      <alignment horizontal="center"/>
    </xf>
    <xf numFmtId="0" fontId="0" fillId="35" borderId="17" xfId="0" applyFill="1" applyBorder="1" applyAlignment="1">
      <alignment horizontal="center"/>
    </xf>
    <xf numFmtId="182" fontId="13" fillId="0" borderId="10" xfId="0" applyNumberFormat="1" applyFont="1" applyFill="1" applyBorder="1" applyAlignment="1">
      <alignment shrinkToFit="1"/>
    </xf>
    <xf numFmtId="183" fontId="13" fillId="0" borderId="11" xfId="0" applyNumberFormat="1" applyFont="1" applyFill="1" applyBorder="1" applyAlignment="1">
      <alignment vertical="center"/>
    </xf>
    <xf numFmtId="177" fontId="6" fillId="36" borderId="23" xfId="0" applyNumberFormat="1" applyFont="1" applyFill="1" applyBorder="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182" fontId="13" fillId="0" borderId="10" xfId="0" applyNumberFormat="1" applyFont="1" applyBorder="1" applyAlignment="1">
      <alignment shrinkToFit="1"/>
    </xf>
    <xf numFmtId="183" fontId="13" fillId="35" borderId="33" xfId="0" applyNumberFormat="1" applyFont="1" applyFill="1" applyBorder="1" applyAlignment="1">
      <alignment vertical="center"/>
    </xf>
    <xf numFmtId="183" fontId="13" fillId="0" borderId="11" xfId="0" applyNumberFormat="1" applyFont="1" applyBorder="1" applyAlignment="1">
      <alignment vertical="center"/>
    </xf>
    <xf numFmtId="182" fontId="5" fillId="0" borderId="16" xfId="0" applyNumberFormat="1" applyFont="1" applyBorder="1" applyAlignment="1">
      <alignment shrinkToFit="1"/>
    </xf>
    <xf numFmtId="183" fontId="5" fillId="0" borderId="17" xfId="0" applyNumberFormat="1" applyFont="1" applyBorder="1" applyAlignment="1">
      <alignment vertical="center"/>
    </xf>
    <xf numFmtId="183" fontId="5" fillId="0" borderId="18" xfId="0" applyNumberFormat="1" applyFont="1" applyBorder="1" applyAlignment="1">
      <alignment vertical="center"/>
    </xf>
    <xf numFmtId="182" fontId="5" fillId="0" borderId="14" xfId="0" applyNumberFormat="1" applyFont="1" applyBorder="1" applyAlignment="1">
      <alignment shrinkToFit="1"/>
    </xf>
    <xf numFmtId="183" fontId="5" fillId="0" borderId="0" xfId="0" applyNumberFormat="1" applyFont="1" applyAlignment="1">
      <alignment vertical="center"/>
    </xf>
    <xf numFmtId="183" fontId="5" fillId="0" borderId="15" xfId="0" applyNumberFormat="1" applyFont="1" applyBorder="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49" fontId="5" fillId="0" borderId="0" xfId="0" applyNumberFormat="1" applyFont="1" applyAlignment="1">
      <alignment horizontal="center" vertical="center" wrapText="1"/>
    </xf>
    <xf numFmtId="0" fontId="5" fillId="0" borderId="0" xfId="0" applyFont="1" applyAlignment="1">
      <alignment vertical="top" wrapText="1"/>
    </xf>
    <xf numFmtId="0" fontId="5" fillId="0" borderId="0" xfId="0" applyFont="1" applyFill="1" applyBorder="1" applyAlignment="1">
      <alignment/>
    </xf>
    <xf numFmtId="0" fontId="5" fillId="35" borderId="34" xfId="0" applyFont="1" applyFill="1" applyBorder="1" applyAlignment="1">
      <alignment/>
    </xf>
    <xf numFmtId="0" fontId="5" fillId="36" borderId="34" xfId="0" applyFont="1" applyFill="1" applyBorder="1" applyAlignment="1">
      <alignment/>
    </xf>
    <xf numFmtId="0" fontId="5" fillId="0" borderId="0" xfId="0" applyFont="1" applyBorder="1" applyAlignment="1">
      <alignment vertical="center"/>
    </xf>
    <xf numFmtId="0" fontId="5" fillId="35" borderId="33" xfId="0" applyFont="1" applyFill="1" applyBorder="1" applyAlignment="1">
      <alignment/>
    </xf>
    <xf numFmtId="0" fontId="5" fillId="35" borderId="35" xfId="0" applyFont="1" applyFill="1" applyBorder="1" applyAlignment="1">
      <alignment/>
    </xf>
    <xf numFmtId="178" fontId="9" fillId="35" borderId="12" xfId="0" applyNumberFormat="1" applyFont="1" applyFill="1" applyBorder="1" applyAlignment="1">
      <alignment/>
    </xf>
    <xf numFmtId="178" fontId="9" fillId="35" borderId="11" xfId="0" applyNumberFormat="1" applyFont="1" applyFill="1" applyBorder="1" applyAlignment="1">
      <alignment/>
    </xf>
    <xf numFmtId="178" fontId="9" fillId="35" borderId="17" xfId="0" applyNumberFormat="1" applyFont="1" applyFill="1" applyBorder="1" applyAlignment="1">
      <alignment/>
    </xf>
    <xf numFmtId="178" fontId="9" fillId="35" borderId="18" xfId="0" applyNumberFormat="1" applyFont="1" applyFill="1" applyBorder="1" applyAlignment="1">
      <alignment/>
    </xf>
    <xf numFmtId="189" fontId="9" fillId="0" borderId="36" xfId="0" applyNumberFormat="1" applyFont="1" applyFill="1" applyBorder="1" applyAlignment="1">
      <alignment shrinkToFit="1"/>
    </xf>
    <xf numFmtId="189" fontId="9" fillId="0" borderId="37" xfId="0" applyNumberFormat="1" applyFont="1" applyFill="1" applyBorder="1" applyAlignment="1">
      <alignment shrinkToFit="1"/>
    </xf>
    <xf numFmtId="189" fontId="9" fillId="0" borderId="38" xfId="0" applyNumberFormat="1" applyFont="1" applyFill="1" applyBorder="1" applyAlignment="1">
      <alignment shrinkToFit="1"/>
    </xf>
    <xf numFmtId="189" fontId="9" fillId="0" borderId="39" xfId="0" applyNumberFormat="1" applyFont="1" applyFill="1" applyBorder="1" applyAlignment="1">
      <alignment shrinkToFit="1"/>
    </xf>
    <xf numFmtId="178" fontId="9" fillId="0" borderId="13" xfId="0" applyNumberFormat="1" applyFont="1" applyFill="1" applyBorder="1" applyAlignment="1">
      <alignment/>
    </xf>
    <xf numFmtId="178" fontId="18" fillId="37" borderId="23" xfId="0" applyNumberFormat="1" applyFont="1" applyFill="1" applyBorder="1" applyAlignment="1">
      <alignment/>
    </xf>
    <xf numFmtId="178" fontId="18" fillId="37" borderId="34" xfId="0" applyNumberFormat="1" applyFont="1" applyFill="1" applyBorder="1" applyAlignment="1">
      <alignment/>
    </xf>
    <xf numFmtId="0" fontId="0" fillId="0" borderId="10" xfId="0" applyBorder="1" applyAlignment="1">
      <alignment vertical="center" textRotation="255" shrinkToFit="1"/>
    </xf>
    <xf numFmtId="0" fontId="0" fillId="0" borderId="16" xfId="0" applyBorder="1" applyAlignment="1">
      <alignment vertical="center" textRotation="255" shrinkToFit="1"/>
    </xf>
    <xf numFmtId="178" fontId="18" fillId="37" borderId="12" xfId="0" applyNumberFormat="1" applyFont="1" applyFill="1" applyBorder="1" applyAlignment="1">
      <alignment/>
    </xf>
    <xf numFmtId="178" fontId="18" fillId="37" borderId="11" xfId="0" applyNumberFormat="1" applyFont="1" applyFill="1" applyBorder="1" applyAlignment="1">
      <alignment/>
    </xf>
    <xf numFmtId="178" fontId="18" fillId="37" borderId="17" xfId="0" applyNumberFormat="1" applyFont="1" applyFill="1" applyBorder="1" applyAlignment="1">
      <alignment/>
    </xf>
    <xf numFmtId="178" fontId="18" fillId="37" borderId="18" xfId="0" applyNumberFormat="1" applyFont="1" applyFill="1" applyBorder="1" applyAlignment="1">
      <alignment/>
    </xf>
    <xf numFmtId="189" fontId="9" fillId="35" borderId="10" xfId="0" applyNumberFormat="1" applyFont="1" applyFill="1" applyBorder="1" applyAlignment="1">
      <alignment shrinkToFit="1"/>
    </xf>
    <xf numFmtId="189" fontId="9" fillId="35" borderId="11" xfId="0" applyNumberFormat="1" applyFont="1" applyFill="1" applyBorder="1" applyAlignment="1">
      <alignment shrinkToFit="1"/>
    </xf>
    <xf numFmtId="189" fontId="9" fillId="35" borderId="16" xfId="0" applyNumberFormat="1" applyFont="1" applyFill="1" applyBorder="1" applyAlignment="1">
      <alignment shrinkToFit="1"/>
    </xf>
    <xf numFmtId="189" fontId="9" fillId="35" borderId="18" xfId="0" applyNumberFormat="1" applyFont="1" applyFill="1" applyBorder="1" applyAlignment="1">
      <alignment shrinkToFit="1"/>
    </xf>
    <xf numFmtId="178" fontId="9" fillId="35" borderId="23" xfId="0" applyNumberFormat="1" applyFont="1" applyFill="1" applyBorder="1" applyAlignment="1">
      <alignment/>
    </xf>
    <xf numFmtId="178" fontId="9" fillId="35" borderId="34" xfId="0" applyNumberFormat="1" applyFont="1" applyFill="1" applyBorder="1" applyAlignment="1">
      <alignment/>
    </xf>
    <xf numFmtId="178" fontId="9" fillId="35" borderId="10" xfId="0" applyNumberFormat="1" applyFont="1" applyFill="1" applyBorder="1" applyAlignment="1">
      <alignment/>
    </xf>
    <xf numFmtId="178" fontId="9" fillId="35" borderId="16" xfId="0" applyNumberFormat="1" applyFont="1" applyFill="1" applyBorder="1" applyAlignment="1">
      <alignment/>
    </xf>
    <xf numFmtId="177" fontId="3" fillId="0" borderId="36" xfId="0" applyNumberFormat="1" applyFont="1" applyFill="1" applyBorder="1" applyAlignment="1">
      <alignment vertical="center"/>
    </xf>
    <xf numFmtId="177" fontId="3" fillId="0" borderId="40" xfId="0" applyNumberFormat="1" applyFont="1" applyFill="1" applyBorder="1" applyAlignment="1">
      <alignment vertical="center"/>
    </xf>
    <xf numFmtId="177" fontId="3" fillId="0" borderId="37" xfId="0" applyNumberFormat="1" applyFont="1" applyFill="1" applyBorder="1" applyAlignment="1">
      <alignment vertical="center"/>
    </xf>
    <xf numFmtId="177" fontId="3" fillId="0" borderId="38" xfId="0" applyNumberFormat="1" applyFont="1" applyFill="1" applyBorder="1" applyAlignment="1">
      <alignment vertical="center"/>
    </xf>
    <xf numFmtId="177" fontId="3" fillId="0" borderId="41" xfId="0" applyNumberFormat="1" applyFont="1" applyFill="1" applyBorder="1" applyAlignment="1">
      <alignment vertical="center"/>
    </xf>
    <xf numFmtId="177" fontId="3" fillId="0" borderId="39" xfId="0" applyNumberFormat="1" applyFont="1" applyFill="1" applyBorder="1" applyAlignment="1">
      <alignment vertical="center"/>
    </xf>
    <xf numFmtId="49" fontId="9" fillId="35" borderId="12" xfId="0" applyNumberFormat="1" applyFont="1" applyFill="1" applyBorder="1" applyAlignment="1">
      <alignment horizontal="center" shrinkToFit="1"/>
    </xf>
    <xf numFmtId="49" fontId="9" fillId="35" borderId="11" xfId="0" applyNumberFormat="1" applyFont="1" applyFill="1" applyBorder="1" applyAlignment="1">
      <alignment horizontal="center" shrinkToFit="1"/>
    </xf>
    <xf numFmtId="49" fontId="9" fillId="35" borderId="17" xfId="0" applyNumberFormat="1" applyFont="1" applyFill="1" applyBorder="1" applyAlignment="1">
      <alignment horizontal="center" shrinkToFit="1"/>
    </xf>
    <xf numFmtId="49" fontId="9" fillId="35" borderId="18" xfId="0" applyNumberFormat="1" applyFont="1" applyFill="1" applyBorder="1" applyAlignment="1">
      <alignment horizontal="center" shrinkToFit="1"/>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xf>
    <xf numFmtId="0" fontId="22" fillId="0" borderId="16" xfId="0" applyFont="1" applyBorder="1" applyAlignment="1">
      <alignment horizontal="center" vertical="center"/>
    </xf>
    <xf numFmtId="0" fontId="22"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35" borderId="10" xfId="0" applyFont="1" applyFill="1" applyBorder="1" applyAlignment="1">
      <alignment horizontal="center" vertical="center"/>
    </xf>
    <xf numFmtId="0" fontId="9" fillId="35" borderId="12"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Fill="1" applyBorder="1" applyAlignment="1">
      <alignment horizontal="center" vertical="center"/>
    </xf>
    <xf numFmtId="0" fontId="21" fillId="0" borderId="1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16"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5" xfId="0" applyFont="1" applyFill="1" applyBorder="1" applyAlignment="1">
      <alignment horizontal="center" vertical="center"/>
    </xf>
    <xf numFmtId="177" fontId="8" fillId="0" borderId="14"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15" xfId="0" applyNumberFormat="1" applyFont="1" applyFill="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center" vertical="center"/>
    </xf>
    <xf numFmtId="0" fontId="0" fillId="0" borderId="0" xfId="0" applyBorder="1" applyAlignment="1">
      <alignment horizontal="center" vertical="center"/>
    </xf>
    <xf numFmtId="177" fontId="6" fillId="37" borderId="10" xfId="0" applyNumberFormat="1" applyFont="1" applyFill="1" applyBorder="1" applyAlignment="1">
      <alignment vertical="center"/>
    </xf>
    <xf numFmtId="177" fontId="6" fillId="37" borderId="12" xfId="0" applyNumberFormat="1" applyFont="1" applyFill="1" applyBorder="1" applyAlignment="1">
      <alignment vertical="center"/>
    </xf>
    <xf numFmtId="177" fontId="6" fillId="37" borderId="11" xfId="0" applyNumberFormat="1" applyFont="1" applyFill="1" applyBorder="1" applyAlignment="1">
      <alignment vertical="center"/>
    </xf>
    <xf numFmtId="177" fontId="6" fillId="37" borderId="16" xfId="0" applyNumberFormat="1" applyFont="1" applyFill="1" applyBorder="1" applyAlignment="1">
      <alignment vertical="center"/>
    </xf>
    <xf numFmtId="177" fontId="6" fillId="37" borderId="17" xfId="0" applyNumberFormat="1" applyFont="1" applyFill="1" applyBorder="1" applyAlignment="1">
      <alignment vertical="center"/>
    </xf>
    <xf numFmtId="177" fontId="6" fillId="37" borderId="18" xfId="0" applyNumberFormat="1" applyFont="1" applyFill="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180" fontId="9" fillId="35" borderId="10" xfId="49" applyNumberFormat="1" applyFont="1" applyFill="1" applyBorder="1" applyAlignment="1">
      <alignment vertical="center"/>
    </xf>
    <xf numFmtId="180" fontId="9" fillId="35" borderId="12" xfId="49" applyNumberFormat="1" applyFont="1" applyFill="1" applyBorder="1" applyAlignment="1">
      <alignment vertical="center"/>
    </xf>
    <xf numFmtId="180" fontId="9" fillId="35" borderId="11" xfId="49" applyNumberFormat="1" applyFont="1" applyFill="1" applyBorder="1" applyAlignment="1">
      <alignment vertical="center"/>
    </xf>
    <xf numFmtId="180" fontId="9" fillId="35" borderId="16" xfId="49" applyNumberFormat="1" applyFont="1" applyFill="1" applyBorder="1" applyAlignment="1">
      <alignment vertical="center"/>
    </xf>
    <xf numFmtId="180" fontId="9" fillId="35" borderId="17" xfId="49" applyNumberFormat="1" applyFont="1" applyFill="1" applyBorder="1" applyAlignment="1">
      <alignment vertical="center"/>
    </xf>
    <xf numFmtId="180" fontId="9" fillId="35" borderId="18" xfId="49" applyNumberFormat="1" applyFont="1" applyFill="1" applyBorder="1" applyAlignment="1">
      <alignment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9" fillId="35" borderId="10" xfId="0" applyFont="1" applyFill="1" applyBorder="1" applyAlignment="1">
      <alignment horizontal="center" vertical="center"/>
    </xf>
    <xf numFmtId="0" fontId="9" fillId="35" borderId="11" xfId="0" applyFont="1" applyFill="1" applyBorder="1" applyAlignment="1">
      <alignment horizontal="center" vertical="center"/>
    </xf>
    <xf numFmtId="0" fontId="9" fillId="35" borderId="14" xfId="0" applyFont="1" applyFill="1" applyBorder="1" applyAlignment="1">
      <alignment horizontal="center" vertical="center"/>
    </xf>
    <xf numFmtId="0" fontId="9" fillId="35" borderId="15" xfId="0" applyFont="1" applyFill="1" applyBorder="1" applyAlignment="1">
      <alignment horizontal="center" vertical="center"/>
    </xf>
    <xf numFmtId="0" fontId="9" fillId="35" borderId="16" xfId="0" applyFont="1" applyFill="1" applyBorder="1" applyAlignment="1">
      <alignment horizontal="center" vertical="center"/>
    </xf>
    <xf numFmtId="0" fontId="9" fillId="35" borderId="18" xfId="0" applyFont="1" applyFill="1" applyBorder="1" applyAlignment="1">
      <alignment horizontal="center" vertical="center"/>
    </xf>
    <xf numFmtId="183" fontId="9" fillId="35" borderId="10" xfId="0" applyNumberFormat="1" applyFont="1" applyFill="1" applyBorder="1" applyAlignment="1">
      <alignment horizontal="center" vertical="center" wrapText="1" shrinkToFit="1"/>
    </xf>
    <xf numFmtId="183" fontId="9" fillId="35" borderId="12" xfId="0" applyNumberFormat="1" applyFont="1" applyFill="1" applyBorder="1" applyAlignment="1">
      <alignment horizontal="center" vertical="center" shrinkToFit="1"/>
    </xf>
    <xf numFmtId="183" fontId="9" fillId="35" borderId="11" xfId="0" applyNumberFormat="1" applyFont="1" applyFill="1" applyBorder="1" applyAlignment="1">
      <alignment horizontal="center" vertical="center" shrinkToFit="1"/>
    </xf>
    <xf numFmtId="183" fontId="9" fillId="35" borderId="16" xfId="0" applyNumberFormat="1" applyFont="1" applyFill="1" applyBorder="1" applyAlignment="1">
      <alignment horizontal="center" vertical="center" shrinkToFit="1"/>
    </xf>
    <xf numFmtId="183" fontId="9" fillId="35" borderId="17" xfId="0" applyNumberFormat="1" applyFont="1" applyFill="1" applyBorder="1" applyAlignment="1">
      <alignment horizontal="center" vertical="center" shrinkToFit="1"/>
    </xf>
    <xf numFmtId="183" fontId="9" fillId="35" borderId="18" xfId="0" applyNumberFormat="1" applyFont="1" applyFill="1" applyBorder="1" applyAlignment="1">
      <alignment horizontal="center" vertical="center" shrinkToFit="1"/>
    </xf>
    <xf numFmtId="0" fontId="0" fillId="35" borderId="14" xfId="0" applyFill="1" applyBorder="1" applyAlignment="1">
      <alignment horizontal="center" vertical="center"/>
    </xf>
    <xf numFmtId="0" fontId="0" fillId="35" borderId="0" xfId="0" applyFill="1" applyBorder="1" applyAlignment="1">
      <alignment horizontal="center" vertical="center"/>
    </xf>
    <xf numFmtId="0" fontId="0" fillId="35" borderId="15" xfId="0" applyFill="1" applyBorder="1" applyAlignment="1">
      <alignment horizontal="center" vertical="center"/>
    </xf>
    <xf numFmtId="38" fontId="6" fillId="37" borderId="10" xfId="49" applyFont="1" applyFill="1" applyBorder="1" applyAlignment="1">
      <alignment vertical="center"/>
    </xf>
    <xf numFmtId="38" fontId="6" fillId="37" borderId="12" xfId="49" applyFont="1" applyFill="1" applyBorder="1" applyAlignment="1">
      <alignment vertical="center"/>
    </xf>
    <xf numFmtId="38" fontId="6" fillId="37" borderId="11" xfId="49" applyFont="1" applyFill="1" applyBorder="1" applyAlignment="1">
      <alignment vertical="center"/>
    </xf>
    <xf numFmtId="38" fontId="6" fillId="37" borderId="14" xfId="49" applyFont="1" applyFill="1" applyBorder="1" applyAlignment="1">
      <alignment vertical="center"/>
    </xf>
    <xf numFmtId="38" fontId="6" fillId="37" borderId="0" xfId="49" applyFont="1" applyFill="1" applyBorder="1" applyAlignment="1">
      <alignment vertical="center"/>
    </xf>
    <xf numFmtId="38" fontId="6" fillId="37" borderId="15" xfId="49" applyFont="1" applyFill="1" applyBorder="1" applyAlignment="1">
      <alignment vertical="center"/>
    </xf>
    <xf numFmtId="38" fontId="6" fillId="37" borderId="16" xfId="49" applyFont="1" applyFill="1" applyBorder="1" applyAlignment="1">
      <alignment vertical="center"/>
    </xf>
    <xf numFmtId="38" fontId="6" fillId="37" borderId="17" xfId="49" applyFont="1" applyFill="1" applyBorder="1" applyAlignment="1">
      <alignment vertical="center"/>
    </xf>
    <xf numFmtId="38" fontId="6" fillId="37" borderId="18" xfId="49" applyFont="1" applyFill="1" applyBorder="1" applyAlignment="1">
      <alignment vertical="center"/>
    </xf>
    <xf numFmtId="180" fontId="18" fillId="37" borderId="16" xfId="49" applyNumberFormat="1" applyFont="1" applyFill="1" applyBorder="1" applyAlignment="1">
      <alignment vertical="center"/>
    </xf>
    <xf numFmtId="180" fontId="18" fillId="37" borderId="17" xfId="49" applyNumberFormat="1" applyFont="1" applyFill="1" applyBorder="1" applyAlignment="1">
      <alignment vertical="center"/>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3" fillId="35" borderId="10" xfId="0" applyFont="1" applyFill="1" applyBorder="1" applyAlignment="1">
      <alignment horizontal="center"/>
    </xf>
    <xf numFmtId="0" fontId="3" fillId="35" borderId="12" xfId="0" applyFont="1" applyFill="1" applyBorder="1" applyAlignment="1">
      <alignment horizontal="center"/>
    </xf>
    <xf numFmtId="0" fontId="3" fillId="35" borderId="11" xfId="0" applyFont="1" applyFill="1" applyBorder="1" applyAlignment="1">
      <alignment horizontal="center"/>
    </xf>
    <xf numFmtId="0" fontId="3" fillId="35" borderId="14" xfId="0" applyFont="1" applyFill="1" applyBorder="1" applyAlignment="1">
      <alignment horizontal="center"/>
    </xf>
    <xf numFmtId="0" fontId="3" fillId="35" borderId="0" xfId="0" applyFont="1" applyFill="1" applyBorder="1" applyAlignment="1">
      <alignment horizontal="center"/>
    </xf>
    <xf numFmtId="0" fontId="3" fillId="35" borderId="15" xfId="0" applyFont="1" applyFill="1" applyBorder="1" applyAlignment="1">
      <alignment horizontal="center"/>
    </xf>
    <xf numFmtId="180" fontId="18" fillId="37" borderId="10" xfId="49" applyNumberFormat="1" applyFont="1" applyFill="1" applyBorder="1" applyAlignment="1">
      <alignment vertical="center"/>
    </xf>
    <xf numFmtId="180" fontId="18" fillId="37" borderId="12" xfId="49" applyNumberFormat="1" applyFont="1" applyFill="1" applyBorder="1" applyAlignment="1">
      <alignment vertical="center"/>
    </xf>
    <xf numFmtId="180" fontId="18" fillId="37" borderId="11" xfId="49" applyNumberFormat="1" applyFont="1" applyFill="1" applyBorder="1" applyAlignment="1">
      <alignment vertical="center"/>
    </xf>
    <xf numFmtId="180" fontId="18" fillId="37" borderId="18" xfId="49" applyNumberFormat="1" applyFont="1" applyFill="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35" borderId="10" xfId="0" applyFill="1" applyBorder="1" applyAlignment="1">
      <alignment horizontal="center" vertical="center"/>
    </xf>
    <xf numFmtId="0" fontId="0" fillId="35" borderId="12" xfId="0" applyFill="1" applyBorder="1" applyAlignment="1">
      <alignment horizontal="center" vertical="center"/>
    </xf>
    <xf numFmtId="0" fontId="0" fillId="35" borderId="11" xfId="0" applyFill="1" applyBorder="1" applyAlignment="1">
      <alignment horizontal="center" vertical="center"/>
    </xf>
    <xf numFmtId="38" fontId="3" fillId="35" borderId="12" xfId="49" applyFont="1" applyFill="1" applyBorder="1" applyAlignment="1">
      <alignment vertical="center"/>
    </xf>
    <xf numFmtId="38" fontId="3" fillId="35" borderId="11" xfId="49" applyFont="1" applyFill="1" applyBorder="1" applyAlignment="1">
      <alignment vertical="center"/>
    </xf>
    <xf numFmtId="38" fontId="3" fillId="35" borderId="0" xfId="49" applyFont="1" applyFill="1" applyBorder="1" applyAlignment="1">
      <alignment vertical="center"/>
    </xf>
    <xf numFmtId="38" fontId="3" fillId="35" borderId="15" xfId="49" applyFont="1" applyFill="1" applyBorder="1" applyAlignment="1">
      <alignment vertical="center"/>
    </xf>
    <xf numFmtId="38" fontId="1" fillId="37" borderId="16" xfId="49" applyFont="1" applyFill="1" applyBorder="1" applyAlignment="1">
      <alignment vertical="center"/>
    </xf>
    <xf numFmtId="38" fontId="1" fillId="37" borderId="17" xfId="49" applyFont="1" applyFill="1" applyBorder="1" applyAlignment="1">
      <alignment vertical="center"/>
    </xf>
    <xf numFmtId="38" fontId="1" fillId="37" borderId="18" xfId="49" applyFont="1" applyFill="1"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38" fontId="3" fillId="35" borderId="17" xfId="49" applyFont="1" applyFill="1" applyBorder="1" applyAlignment="1">
      <alignment vertical="center"/>
    </xf>
    <xf numFmtId="38" fontId="3" fillId="35" borderId="18" xfId="49" applyFont="1" applyFill="1" applyBorder="1" applyAlignment="1">
      <alignment vertical="center"/>
    </xf>
    <xf numFmtId="177" fontId="3" fillId="35" borderId="10" xfId="0" applyNumberFormat="1" applyFont="1" applyFill="1" applyBorder="1" applyAlignment="1">
      <alignment vertical="center"/>
    </xf>
    <xf numFmtId="177" fontId="3" fillId="35" borderId="12" xfId="0" applyNumberFormat="1" applyFont="1" applyFill="1" applyBorder="1" applyAlignment="1">
      <alignment vertical="center"/>
    </xf>
    <xf numFmtId="177" fontId="3" fillId="35" borderId="11" xfId="0" applyNumberFormat="1" applyFont="1" applyFill="1" applyBorder="1" applyAlignment="1">
      <alignment vertical="center"/>
    </xf>
    <xf numFmtId="177" fontId="3" fillId="35" borderId="16" xfId="0" applyNumberFormat="1" applyFont="1" applyFill="1" applyBorder="1" applyAlignment="1">
      <alignment vertical="center"/>
    </xf>
    <xf numFmtId="177" fontId="3" fillId="35" borderId="17" xfId="0" applyNumberFormat="1" applyFont="1" applyFill="1" applyBorder="1" applyAlignment="1">
      <alignment vertical="center"/>
    </xf>
    <xf numFmtId="177" fontId="3" fillId="35" borderId="18" xfId="0" applyNumberFormat="1" applyFont="1" applyFill="1" applyBorder="1" applyAlignment="1">
      <alignment vertical="center"/>
    </xf>
    <xf numFmtId="0" fontId="0" fillId="0" borderId="1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177" fontId="6" fillId="37" borderId="14" xfId="0" applyNumberFormat="1" applyFont="1" applyFill="1" applyBorder="1" applyAlignment="1">
      <alignment vertical="center"/>
    </xf>
    <xf numFmtId="177" fontId="6" fillId="37" borderId="0" xfId="0" applyNumberFormat="1" applyFont="1" applyFill="1" applyBorder="1" applyAlignment="1">
      <alignment vertical="center"/>
    </xf>
    <xf numFmtId="177" fontId="6" fillId="37" borderId="15" xfId="0" applyNumberFormat="1" applyFont="1" applyFill="1" applyBorder="1" applyAlignment="1">
      <alignment vertical="center"/>
    </xf>
    <xf numFmtId="177" fontId="6" fillId="37" borderId="10" xfId="0" applyNumberFormat="1" applyFont="1" applyFill="1" applyBorder="1" applyAlignment="1">
      <alignment vertical="center"/>
    </xf>
    <xf numFmtId="177" fontId="6" fillId="37" borderId="12" xfId="0" applyNumberFormat="1" applyFont="1" applyFill="1" applyBorder="1" applyAlignment="1">
      <alignment vertical="center"/>
    </xf>
    <xf numFmtId="177" fontId="6" fillId="37" borderId="11" xfId="0" applyNumberFormat="1" applyFont="1" applyFill="1" applyBorder="1" applyAlignment="1">
      <alignment vertical="center"/>
    </xf>
    <xf numFmtId="177" fontId="6" fillId="37" borderId="16" xfId="0" applyNumberFormat="1" applyFont="1" applyFill="1" applyBorder="1" applyAlignment="1">
      <alignment vertical="center"/>
    </xf>
    <xf numFmtId="177" fontId="6" fillId="37" borderId="17" xfId="0" applyNumberFormat="1" applyFont="1" applyFill="1" applyBorder="1" applyAlignment="1">
      <alignment vertical="center"/>
    </xf>
    <xf numFmtId="177" fontId="6" fillId="37" borderId="18" xfId="0" applyNumberFormat="1" applyFont="1" applyFill="1" applyBorder="1" applyAlignment="1">
      <alignmen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textRotation="255"/>
    </xf>
    <xf numFmtId="0" fontId="0" fillId="0" borderId="15" xfId="0" applyBorder="1" applyAlignment="1">
      <alignment horizontal="left" vertical="center" textRotation="255"/>
    </xf>
    <xf numFmtId="0" fontId="3" fillId="35" borderId="10" xfId="0" applyFont="1" applyFill="1" applyBorder="1" applyAlignment="1">
      <alignment horizontal="left" vertical="center"/>
    </xf>
    <xf numFmtId="0" fontId="3" fillId="35" borderId="12" xfId="0" applyFont="1" applyFill="1" applyBorder="1" applyAlignment="1">
      <alignment horizontal="left" vertical="center"/>
    </xf>
    <xf numFmtId="0" fontId="3" fillId="35" borderId="11" xfId="0" applyFont="1" applyFill="1" applyBorder="1" applyAlignment="1">
      <alignment horizontal="left" vertical="center"/>
    </xf>
    <xf numFmtId="0" fontId="3" fillId="35" borderId="16" xfId="0" applyFont="1" applyFill="1" applyBorder="1" applyAlignment="1">
      <alignment horizontal="left" vertical="center"/>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0" fontId="0" fillId="0" borderId="0" xfId="0" applyAlignment="1">
      <alignment horizontal="right"/>
    </xf>
    <xf numFmtId="0" fontId="0" fillId="0" borderId="34" xfId="0"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0" fillId="0" borderId="19" xfId="0" applyBorder="1" applyAlignment="1">
      <alignment horizontal="left" vertical="center" textRotation="255" shrinkToFit="1"/>
    </xf>
    <xf numFmtId="0" fontId="0" fillId="0" borderId="20" xfId="0" applyBorder="1" applyAlignment="1">
      <alignment horizontal="left" vertical="center" textRotation="255" shrinkToFit="1"/>
    </xf>
    <xf numFmtId="0" fontId="0" fillId="0" borderId="21" xfId="0" applyBorder="1" applyAlignment="1">
      <alignment horizontal="left" vertical="center" textRotation="255" shrinkToFit="1"/>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3" fillId="35" borderId="10" xfId="0" applyFont="1" applyFill="1" applyBorder="1" applyAlignment="1">
      <alignment horizontal="left" vertical="center"/>
    </xf>
    <xf numFmtId="0" fontId="3" fillId="35" borderId="12" xfId="0" applyFont="1" applyFill="1" applyBorder="1" applyAlignment="1">
      <alignment horizontal="left" vertical="center"/>
    </xf>
    <xf numFmtId="0" fontId="3" fillId="35" borderId="11" xfId="0" applyFont="1" applyFill="1" applyBorder="1" applyAlignment="1">
      <alignment horizontal="left" vertical="center"/>
    </xf>
    <xf numFmtId="0" fontId="3" fillId="35" borderId="14" xfId="0" applyFont="1" applyFill="1" applyBorder="1" applyAlignment="1">
      <alignment horizontal="left" vertical="center"/>
    </xf>
    <xf numFmtId="0" fontId="3" fillId="35" borderId="0"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6" xfId="0" applyFont="1" applyFill="1" applyBorder="1" applyAlignment="1">
      <alignment horizontal="left" vertical="center"/>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0" fontId="3" fillId="35" borderId="14" xfId="0" applyFont="1" applyFill="1" applyBorder="1" applyAlignment="1">
      <alignment horizontal="left" vertical="center"/>
    </xf>
    <xf numFmtId="0" fontId="3" fillId="35" borderId="0" xfId="0" applyFont="1" applyFill="1" applyBorder="1" applyAlignment="1">
      <alignment horizontal="left" vertical="center"/>
    </xf>
    <xf numFmtId="0" fontId="3" fillId="35" borderId="15" xfId="0" applyFont="1" applyFill="1" applyBorder="1" applyAlignment="1">
      <alignment horizontal="left" vertical="center"/>
    </xf>
    <xf numFmtId="183" fontId="9" fillId="35" borderId="10" xfId="0" applyNumberFormat="1" applyFont="1" applyFill="1" applyBorder="1" applyAlignment="1">
      <alignment horizontal="left" vertical="center" shrinkToFit="1"/>
    </xf>
    <xf numFmtId="183" fontId="9" fillId="35" borderId="12" xfId="0" applyNumberFormat="1" applyFont="1" applyFill="1" applyBorder="1" applyAlignment="1">
      <alignment horizontal="left" vertical="center" shrinkToFit="1"/>
    </xf>
    <xf numFmtId="183" fontId="9" fillId="35" borderId="11" xfId="0" applyNumberFormat="1" applyFont="1" applyFill="1" applyBorder="1" applyAlignment="1">
      <alignment horizontal="left" vertical="center" shrinkToFit="1"/>
    </xf>
    <xf numFmtId="183" fontId="9" fillId="35" borderId="16" xfId="0" applyNumberFormat="1" applyFont="1" applyFill="1" applyBorder="1" applyAlignment="1">
      <alignment horizontal="left" vertical="center" shrinkToFit="1"/>
    </xf>
    <xf numFmtId="183" fontId="9" fillId="35" borderId="17" xfId="0" applyNumberFormat="1" applyFont="1" applyFill="1" applyBorder="1" applyAlignment="1">
      <alignment horizontal="left" vertical="center" shrinkToFit="1"/>
    </xf>
    <xf numFmtId="183" fontId="9" fillId="35" borderId="18" xfId="0" applyNumberFormat="1" applyFont="1" applyFill="1" applyBorder="1" applyAlignment="1">
      <alignment horizontal="left" vertical="center" shrinkToFit="1"/>
    </xf>
    <xf numFmtId="183" fontId="9" fillId="35" borderId="10" xfId="0" applyNumberFormat="1" applyFont="1" applyFill="1" applyBorder="1" applyAlignment="1">
      <alignment horizontal="center" vertical="center" shrinkToFit="1"/>
    </xf>
    <xf numFmtId="183" fontId="9" fillId="35" borderId="10" xfId="0" applyNumberFormat="1" applyFont="1" applyFill="1" applyBorder="1" applyAlignment="1">
      <alignment vertical="center" shrinkToFit="1"/>
    </xf>
    <xf numFmtId="183" fontId="9" fillId="35" borderId="12" xfId="0" applyNumberFormat="1" applyFont="1" applyFill="1" applyBorder="1" applyAlignment="1">
      <alignment vertical="center" shrinkToFit="1"/>
    </xf>
    <xf numFmtId="183" fontId="9" fillId="35" borderId="16" xfId="0" applyNumberFormat="1" applyFont="1" applyFill="1" applyBorder="1" applyAlignment="1">
      <alignment vertical="center" shrinkToFit="1"/>
    </xf>
    <xf numFmtId="183" fontId="9" fillId="35" borderId="17" xfId="0" applyNumberFormat="1" applyFont="1" applyFill="1" applyBorder="1" applyAlignment="1">
      <alignment vertical="center" shrinkToFit="1"/>
    </xf>
    <xf numFmtId="0" fontId="3" fillId="35" borderId="23" xfId="0" applyFont="1" applyFill="1" applyBorder="1" applyAlignment="1">
      <alignment horizontal="center"/>
    </xf>
    <xf numFmtId="0" fontId="5" fillId="0" borderId="23" xfId="0" applyFont="1" applyBorder="1" applyAlignment="1">
      <alignment horizontal="center" vertical="center"/>
    </xf>
    <xf numFmtId="0" fontId="4" fillId="0" borderId="0" xfId="0" applyFont="1" applyAlignment="1">
      <alignment horizontal="right"/>
    </xf>
    <xf numFmtId="0" fontId="19" fillId="35" borderId="0" xfId="0" applyFont="1" applyFill="1" applyAlignment="1">
      <alignment horizontal="center"/>
    </xf>
    <xf numFmtId="0" fontId="5" fillId="0" borderId="1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3" xfId="0" applyFont="1" applyBorder="1" applyAlignment="1">
      <alignment horizontal="center" vertical="center" wrapText="1"/>
    </xf>
    <xf numFmtId="0" fontId="3" fillId="35" borderId="14"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17"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8" xfId="0" applyFont="1" applyFill="1" applyBorder="1" applyAlignment="1">
      <alignment horizontal="center" vertical="center"/>
    </xf>
    <xf numFmtId="0" fontId="5" fillId="0" borderId="10" xfId="0" applyFont="1" applyBorder="1" applyAlignment="1">
      <alignment horizontal="center"/>
    </xf>
    <xf numFmtId="0" fontId="5" fillId="0" borderId="11" xfId="0" applyFont="1" applyBorder="1" applyAlignment="1">
      <alignment horizontal="center"/>
    </xf>
    <xf numFmtId="0" fontId="18" fillId="37" borderId="10" xfId="0" applyFont="1" applyFill="1" applyBorder="1" applyAlignment="1">
      <alignment horizontal="center" vertical="center"/>
    </xf>
    <xf numFmtId="0" fontId="18" fillId="37" borderId="11" xfId="0" applyFont="1" applyFill="1" applyBorder="1" applyAlignment="1">
      <alignment horizontal="center" vertical="center"/>
    </xf>
    <xf numFmtId="0" fontId="18" fillId="37" borderId="14" xfId="0" applyFont="1" applyFill="1" applyBorder="1" applyAlignment="1">
      <alignment horizontal="center" vertical="center"/>
    </xf>
    <xf numFmtId="0" fontId="18" fillId="37" borderId="15" xfId="0" applyFont="1" applyFill="1" applyBorder="1" applyAlignment="1">
      <alignment horizontal="center" vertical="center"/>
    </xf>
    <xf numFmtId="0" fontId="18" fillId="37" borderId="16" xfId="0" applyFont="1" applyFill="1" applyBorder="1" applyAlignment="1">
      <alignment horizontal="center" vertical="center"/>
    </xf>
    <xf numFmtId="0" fontId="18" fillId="37" borderId="18" xfId="0" applyFont="1" applyFill="1" applyBorder="1" applyAlignment="1">
      <alignment horizontal="center" vertical="center"/>
    </xf>
    <xf numFmtId="0" fontId="6" fillId="37" borderId="12" xfId="0" applyFont="1" applyFill="1" applyBorder="1" applyAlignment="1">
      <alignment horizontal="center" vertical="center" shrinkToFit="1"/>
    </xf>
    <xf numFmtId="0" fontId="6" fillId="37" borderId="11" xfId="0" applyFont="1" applyFill="1" applyBorder="1" applyAlignment="1">
      <alignment horizontal="center" vertical="center" shrinkToFit="1"/>
    </xf>
    <xf numFmtId="0" fontId="6" fillId="37" borderId="17" xfId="0" applyFont="1" applyFill="1" applyBorder="1" applyAlignment="1">
      <alignment horizontal="center" vertical="center" shrinkToFit="1"/>
    </xf>
    <xf numFmtId="0" fontId="6" fillId="37" borderId="18" xfId="0" applyFont="1" applyFill="1" applyBorder="1" applyAlignment="1">
      <alignment horizontal="center" vertical="center" shrinkToFit="1"/>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18"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17" xfId="0" applyFont="1" applyFill="1" applyBorder="1" applyAlignment="1">
      <alignment horizontal="center"/>
    </xf>
    <xf numFmtId="0" fontId="3" fillId="35" borderId="18" xfId="0" applyFont="1" applyFill="1" applyBorder="1" applyAlignment="1">
      <alignment horizont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textRotation="255"/>
    </xf>
    <xf numFmtId="0" fontId="0" fillId="0" borderId="45" xfId="0" applyBorder="1" applyAlignment="1">
      <alignment horizontal="left" vertical="center" wrapText="1"/>
    </xf>
    <xf numFmtId="0" fontId="0" fillId="0" borderId="46" xfId="0" applyBorder="1" applyAlignment="1">
      <alignment horizontal="left" vertical="center" wrapText="1"/>
    </xf>
    <xf numFmtId="0" fontId="20" fillId="0" borderId="12" xfId="0" applyFont="1" applyBorder="1" applyAlignment="1">
      <alignment horizontal="left"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0" fillId="0" borderId="14" xfId="0" applyBorder="1" applyAlignment="1">
      <alignment horizontal="left" vertical="center"/>
    </xf>
    <xf numFmtId="0" fontId="16" fillId="0" borderId="33"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0" fillId="0" borderId="10" xfId="0"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0" xfId="0" applyBorder="1" applyAlignment="1">
      <alignment horizontal="left"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0" fillId="0" borderId="10"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18" xfId="0" applyFill="1" applyBorder="1" applyAlignment="1">
      <alignment horizontal="center" vertical="center" textRotation="255"/>
    </xf>
    <xf numFmtId="0" fontId="0" fillId="0" borderId="36" xfId="0" applyFill="1" applyBorder="1" applyAlignment="1">
      <alignment horizontal="left" vertical="center"/>
    </xf>
    <xf numFmtId="0" fontId="0" fillId="0" borderId="40" xfId="0" applyFill="1" applyBorder="1" applyAlignment="1">
      <alignment horizontal="lef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0" borderId="41" xfId="0" applyFill="1" applyBorder="1" applyAlignment="1">
      <alignment horizontal="left" vertical="center"/>
    </xf>
    <xf numFmtId="0" fontId="0" fillId="0" borderId="39" xfId="0" applyFill="1" applyBorder="1" applyAlignment="1">
      <alignment horizontal="left" vertical="center"/>
    </xf>
    <xf numFmtId="0" fontId="0" fillId="0" borderId="36" xfId="0" applyFill="1" applyBorder="1" applyAlignment="1">
      <alignment horizontal="center" vertical="center"/>
    </xf>
    <xf numFmtId="0" fontId="0" fillId="0" borderId="40"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41" xfId="0" applyFill="1" applyBorder="1" applyAlignment="1">
      <alignment horizontal="center" vertical="center"/>
    </xf>
    <xf numFmtId="0" fontId="0" fillId="0" borderId="39" xfId="0" applyFill="1" applyBorder="1" applyAlignment="1">
      <alignment horizontal="center" vertical="center"/>
    </xf>
    <xf numFmtId="0" fontId="5" fillId="0" borderId="34" xfId="0" applyFont="1" applyBorder="1" applyAlignment="1">
      <alignment horizontal="center" vertical="center" wrapText="1"/>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35" borderId="10" xfId="0" applyFont="1" applyFill="1" applyBorder="1" applyAlignment="1">
      <alignment/>
    </xf>
    <xf numFmtId="0" fontId="5" fillId="35" borderId="12" xfId="0" applyFont="1" applyFill="1" applyBorder="1" applyAlignment="1">
      <alignment/>
    </xf>
    <xf numFmtId="0" fontId="5" fillId="35" borderId="11" xfId="0" applyFont="1" applyFill="1" applyBorder="1" applyAlignment="1">
      <alignment/>
    </xf>
    <xf numFmtId="0" fontId="5" fillId="35" borderId="16" xfId="0" applyFont="1" applyFill="1" applyBorder="1" applyAlignment="1">
      <alignment/>
    </xf>
    <xf numFmtId="0" fontId="5" fillId="35" borderId="17" xfId="0" applyFont="1" applyFill="1" applyBorder="1" applyAlignment="1">
      <alignment/>
    </xf>
    <xf numFmtId="0" fontId="5" fillId="35" borderId="18" xfId="0" applyFont="1" applyFill="1" applyBorder="1" applyAlignment="1">
      <alignment/>
    </xf>
    <xf numFmtId="38" fontId="13" fillId="35" borderId="47" xfId="49" applyFont="1" applyFill="1" applyBorder="1" applyAlignment="1">
      <alignment/>
    </xf>
    <xf numFmtId="38" fontId="13" fillId="35" borderId="48" xfId="49" applyFont="1" applyFill="1" applyBorder="1" applyAlignment="1">
      <alignment/>
    </xf>
    <xf numFmtId="38" fontId="13" fillId="35" borderId="49" xfId="49" applyFont="1" applyFill="1" applyBorder="1" applyAlignment="1">
      <alignment/>
    </xf>
    <xf numFmtId="38" fontId="13" fillId="35" borderId="50" xfId="49" applyFont="1" applyFill="1" applyBorder="1" applyAlignment="1">
      <alignment/>
    </xf>
    <xf numFmtId="0" fontId="13" fillId="35" borderId="10" xfId="0" applyFont="1" applyFill="1" applyBorder="1" applyAlignment="1">
      <alignment horizontal="center" vertical="center" wrapText="1"/>
    </xf>
    <xf numFmtId="0" fontId="13" fillId="35" borderId="12"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3" fillId="35" borderId="16"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10" xfId="0" applyFont="1" applyFill="1" applyBorder="1" applyAlignment="1">
      <alignment/>
    </xf>
    <xf numFmtId="0" fontId="13" fillId="35" borderId="12" xfId="0" applyFont="1" applyFill="1" applyBorder="1" applyAlignment="1">
      <alignment/>
    </xf>
    <xf numFmtId="0" fontId="13" fillId="35" borderId="11" xfId="0" applyFont="1" applyFill="1" applyBorder="1" applyAlignment="1">
      <alignment/>
    </xf>
    <xf numFmtId="0" fontId="13" fillId="35" borderId="16" xfId="0" applyFont="1" applyFill="1" applyBorder="1" applyAlignment="1">
      <alignment/>
    </xf>
    <xf numFmtId="0" fontId="13" fillId="35" borderId="17" xfId="0" applyFont="1" applyFill="1" applyBorder="1" applyAlignment="1">
      <alignment/>
    </xf>
    <xf numFmtId="0" fontId="13" fillId="35" borderId="18" xfId="0" applyFont="1" applyFill="1" applyBorder="1" applyAlignment="1">
      <alignment/>
    </xf>
    <xf numFmtId="38" fontId="9" fillId="35" borderId="23" xfId="49"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35" xfId="0"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5" borderId="17" xfId="0" applyFont="1" applyFill="1" applyBorder="1" applyAlignment="1">
      <alignment horizontal="center" vertical="center" wrapText="1"/>
    </xf>
    <xf numFmtId="38" fontId="9" fillId="35" borderId="10" xfId="49" applyFont="1" applyFill="1" applyBorder="1" applyAlignment="1">
      <alignment horizontal="center" vertical="center" wrapText="1"/>
    </xf>
    <xf numFmtId="38" fontId="9" fillId="35" borderId="12" xfId="49" applyFont="1" applyFill="1" applyBorder="1" applyAlignment="1">
      <alignment horizontal="center" vertical="center" wrapText="1"/>
    </xf>
    <xf numFmtId="38" fontId="9" fillId="35" borderId="11" xfId="49" applyFont="1" applyFill="1" applyBorder="1" applyAlignment="1">
      <alignment horizontal="center" vertical="center" wrapText="1"/>
    </xf>
    <xf numFmtId="38" fontId="9" fillId="35" borderId="16" xfId="49" applyFont="1" applyFill="1" applyBorder="1" applyAlignment="1">
      <alignment horizontal="center" vertical="center" wrapText="1"/>
    </xf>
    <xf numFmtId="38" fontId="9" fillId="35" borderId="17" xfId="49" applyFont="1" applyFill="1" applyBorder="1" applyAlignment="1">
      <alignment horizontal="center" vertical="center" wrapText="1"/>
    </xf>
    <xf numFmtId="38" fontId="9" fillId="35" borderId="18" xfId="49" applyFont="1" applyFill="1" applyBorder="1" applyAlignment="1">
      <alignment horizontal="center" vertical="center" wrapText="1"/>
    </xf>
    <xf numFmtId="38" fontId="8" fillId="0" borderId="10" xfId="49" applyFont="1" applyFill="1" applyBorder="1" applyAlignment="1">
      <alignment horizontal="center" vertical="center" shrinkToFit="1"/>
    </xf>
    <xf numFmtId="38" fontId="8" fillId="0" borderId="12" xfId="49" applyFont="1" applyFill="1" applyBorder="1" applyAlignment="1">
      <alignment horizontal="center" vertical="center" shrinkToFit="1"/>
    </xf>
    <xf numFmtId="38" fontId="8" fillId="0" borderId="16" xfId="49" applyFont="1" applyFill="1" applyBorder="1" applyAlignment="1">
      <alignment horizontal="center" vertical="center" shrinkToFit="1"/>
    </xf>
    <xf numFmtId="38" fontId="8" fillId="0" borderId="17" xfId="49" applyFont="1" applyFill="1" applyBorder="1" applyAlignment="1">
      <alignment horizontal="center" vertical="center" shrinkToFit="1"/>
    </xf>
    <xf numFmtId="188" fontId="9" fillId="35" borderId="23" xfId="49" applyNumberFormat="1" applyFont="1" applyFill="1" applyBorder="1" applyAlignment="1">
      <alignment horizontal="center" vertical="center" shrinkToFit="1"/>
    </xf>
    <xf numFmtId="0" fontId="7" fillId="0" borderId="3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5" xfId="0" applyFont="1" applyFill="1" applyBorder="1" applyAlignment="1">
      <alignment horizontal="center" vertical="center" wrapText="1"/>
    </xf>
    <xf numFmtId="187" fontId="13" fillId="35" borderId="34" xfId="0" applyNumberFormat="1" applyFont="1" applyFill="1" applyBorder="1" applyAlignment="1">
      <alignment horizontal="center" vertical="center" shrinkToFit="1"/>
    </xf>
    <xf numFmtId="187" fontId="13" fillId="35" borderId="33" xfId="0" applyNumberFormat="1" applyFont="1" applyFill="1" applyBorder="1" applyAlignment="1">
      <alignment horizontal="center" vertical="center" shrinkToFit="1"/>
    </xf>
    <xf numFmtId="38" fontId="8" fillId="0" borderId="10" xfId="49" applyFont="1" applyFill="1" applyBorder="1" applyAlignment="1">
      <alignment horizontal="center" vertical="center" wrapText="1"/>
    </xf>
    <xf numFmtId="38" fontId="8" fillId="0" borderId="12" xfId="49" applyFont="1" applyFill="1" applyBorder="1" applyAlignment="1">
      <alignment horizontal="center" vertical="center" wrapText="1"/>
    </xf>
    <xf numFmtId="38" fontId="8" fillId="0" borderId="34" xfId="49" applyFont="1" applyFill="1" applyBorder="1" applyAlignment="1">
      <alignment horizontal="center" vertical="center" wrapText="1"/>
    </xf>
    <xf numFmtId="38" fontId="8" fillId="0" borderId="33" xfId="49" applyFont="1" applyFill="1" applyBorder="1" applyAlignment="1">
      <alignment horizontal="center" vertical="center" wrapText="1"/>
    </xf>
    <xf numFmtId="185" fontId="13" fillId="35" borderId="34" xfId="0" applyNumberFormat="1" applyFont="1" applyFill="1" applyBorder="1" applyAlignment="1">
      <alignment horizontal="center" vertical="center" shrinkToFit="1"/>
    </xf>
    <xf numFmtId="185" fontId="13" fillId="35" borderId="33" xfId="0" applyNumberFormat="1" applyFont="1" applyFill="1" applyBorder="1" applyAlignment="1">
      <alignment horizontal="center" vertical="center" shrinkToFit="1"/>
    </xf>
    <xf numFmtId="186" fontId="13" fillId="35" borderId="34" xfId="0" applyNumberFormat="1" applyFont="1" applyFill="1" applyBorder="1" applyAlignment="1">
      <alignment horizontal="center" vertical="center" shrinkToFit="1"/>
    </xf>
    <xf numFmtId="186" fontId="13" fillId="35" borderId="33" xfId="0" applyNumberFormat="1" applyFont="1" applyFill="1" applyBorder="1" applyAlignment="1">
      <alignment horizontal="center" vertical="center" shrinkToFi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184" fontId="13" fillId="35" borderId="34" xfId="0" applyNumberFormat="1" applyFont="1" applyFill="1" applyBorder="1" applyAlignment="1">
      <alignment horizontal="center" vertical="center" shrinkToFit="1"/>
    </xf>
    <xf numFmtId="184" fontId="13" fillId="35" borderId="33" xfId="0" applyNumberFormat="1" applyFont="1" applyFill="1" applyBorder="1" applyAlignment="1">
      <alignment horizontal="center" vertical="center" shrinkToFi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38" fontId="8" fillId="35" borderId="10" xfId="49" applyFont="1" applyFill="1" applyBorder="1" applyAlignment="1">
      <alignment horizontal="center" vertical="center" wrapText="1"/>
    </xf>
    <xf numFmtId="38" fontId="8" fillId="35" borderId="12" xfId="49" applyFont="1" applyFill="1" applyBorder="1" applyAlignment="1">
      <alignment horizontal="center" vertical="center" wrapText="1"/>
    </xf>
    <xf numFmtId="38" fontId="8" fillId="35" borderId="11" xfId="49" applyFont="1" applyFill="1" applyBorder="1" applyAlignment="1">
      <alignment horizontal="center" vertical="center" wrapText="1"/>
    </xf>
    <xf numFmtId="38" fontId="8" fillId="35" borderId="16" xfId="49" applyFont="1" applyFill="1" applyBorder="1" applyAlignment="1">
      <alignment horizontal="center" vertical="center" wrapText="1"/>
    </xf>
    <xf numFmtId="38" fontId="8" fillId="35" borderId="17" xfId="49" applyFont="1" applyFill="1" applyBorder="1" applyAlignment="1">
      <alignment horizontal="center" vertical="center" wrapText="1"/>
    </xf>
    <xf numFmtId="38" fontId="8" fillId="35" borderId="18" xfId="49" applyFont="1" applyFill="1" applyBorder="1" applyAlignment="1">
      <alignment horizontal="center" vertical="center" wrapText="1"/>
    </xf>
    <xf numFmtId="38" fontId="8" fillId="0" borderId="19" xfId="49" applyFont="1" applyFill="1" applyBorder="1" applyAlignment="1">
      <alignment horizontal="center" vertical="center" shrinkToFit="1"/>
    </xf>
    <xf numFmtId="38" fontId="8" fillId="0" borderId="20" xfId="49" applyFont="1" applyFill="1" applyBorder="1" applyAlignment="1">
      <alignment horizontal="center" vertical="center" shrinkToFit="1"/>
    </xf>
    <xf numFmtId="38" fontId="8" fillId="0" borderId="21" xfId="49" applyFont="1" applyFill="1" applyBorder="1" applyAlignment="1">
      <alignment horizontal="center" vertical="center" shrinkToFit="1"/>
    </xf>
    <xf numFmtId="0" fontId="13" fillId="35" borderId="10" xfId="0" applyFont="1" applyFill="1" applyBorder="1" applyAlignment="1">
      <alignment horizontal="center"/>
    </xf>
    <xf numFmtId="0" fontId="13" fillId="35" borderId="11" xfId="0" applyFont="1" applyFill="1" applyBorder="1" applyAlignment="1">
      <alignment horizontal="center"/>
    </xf>
    <xf numFmtId="0" fontId="13" fillId="35" borderId="16" xfId="0" applyFont="1" applyFill="1" applyBorder="1" applyAlignment="1">
      <alignment horizontal="center"/>
    </xf>
    <xf numFmtId="0" fontId="13" fillId="35" borderId="18" xfId="0" applyFont="1" applyFill="1" applyBorder="1" applyAlignment="1">
      <alignment horizontal="center"/>
    </xf>
    <xf numFmtId="0" fontId="7" fillId="0" borderId="23" xfId="0" applyFont="1" applyFill="1" applyBorder="1" applyAlignment="1">
      <alignment horizontal="center" vertical="center" wrapText="1"/>
    </xf>
    <xf numFmtId="178" fontId="12" fillId="36" borderId="23" xfId="0" applyNumberFormat="1" applyFont="1" applyFill="1" applyBorder="1" applyAlignment="1">
      <alignment horizontal="right"/>
    </xf>
    <xf numFmtId="0" fontId="5" fillId="0" borderId="23" xfId="0" applyFont="1" applyBorder="1" applyAlignment="1">
      <alignment horizontal="right" shrinkToFit="1"/>
    </xf>
    <xf numFmtId="178" fontId="5" fillId="0" borderId="13" xfId="0" applyNumberFormat="1" applyFont="1" applyBorder="1" applyAlignment="1">
      <alignment horizontal="right"/>
    </xf>
    <xf numFmtId="180" fontId="12" fillId="36" borderId="23" xfId="0" applyNumberFormat="1" applyFont="1" applyFill="1" applyBorder="1" applyAlignment="1">
      <alignment horizontal="right" shrinkToFit="1"/>
    </xf>
    <xf numFmtId="180" fontId="12" fillId="36" borderId="34" xfId="0" applyNumberFormat="1" applyFont="1" applyFill="1" applyBorder="1" applyAlignment="1">
      <alignment horizontal="right"/>
    </xf>
    <xf numFmtId="180" fontId="12" fillId="36" borderId="33" xfId="0" applyNumberFormat="1" applyFont="1" applyFill="1" applyBorder="1" applyAlignment="1">
      <alignment horizontal="right"/>
    </xf>
    <xf numFmtId="180" fontId="12" fillId="36" borderId="35" xfId="0" applyNumberFormat="1" applyFont="1" applyFill="1" applyBorder="1" applyAlignment="1">
      <alignment horizontal="right"/>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xf>
    <xf numFmtId="0" fontId="5"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13" fillId="35" borderId="19" xfId="0" applyFont="1" applyFill="1" applyBorder="1" applyAlignment="1">
      <alignment horizontal="right"/>
    </xf>
    <xf numFmtId="0" fontId="13" fillId="35" borderId="21" xfId="0" applyFont="1" applyFill="1" applyBorder="1" applyAlignment="1">
      <alignment horizontal="right"/>
    </xf>
    <xf numFmtId="182" fontId="13" fillId="36" borderId="10" xfId="0" applyNumberFormat="1" applyFont="1" applyFill="1" applyBorder="1" applyAlignment="1">
      <alignment shrinkToFit="1"/>
    </xf>
    <xf numFmtId="182" fontId="13" fillId="36" borderId="16" xfId="0" applyNumberFormat="1" applyFont="1" applyFill="1" applyBorder="1" applyAlignment="1">
      <alignment shrinkToFit="1"/>
    </xf>
    <xf numFmtId="178" fontId="12" fillId="36" borderId="12" xfId="0" applyNumberFormat="1" applyFont="1" applyFill="1" applyBorder="1" applyAlignment="1">
      <alignment horizontal="right"/>
    </xf>
    <xf numFmtId="178" fontId="12" fillId="36" borderId="11" xfId="0" applyNumberFormat="1" applyFont="1" applyFill="1" applyBorder="1" applyAlignment="1">
      <alignment horizontal="right"/>
    </xf>
    <xf numFmtId="178" fontId="12" fillId="36" borderId="17" xfId="0" applyNumberFormat="1" applyFont="1" applyFill="1" applyBorder="1" applyAlignment="1">
      <alignment horizontal="right"/>
    </xf>
    <xf numFmtId="178" fontId="12" fillId="36" borderId="18" xfId="0" applyNumberFormat="1" applyFont="1" applyFill="1" applyBorder="1" applyAlignment="1">
      <alignment horizontal="right"/>
    </xf>
    <xf numFmtId="9" fontId="13" fillId="35" borderId="10" xfId="0" applyNumberFormat="1" applyFont="1" applyFill="1" applyBorder="1" applyAlignment="1">
      <alignment horizontal="right"/>
    </xf>
    <xf numFmtId="9" fontId="13" fillId="35" borderId="11" xfId="0" applyNumberFormat="1" applyFont="1" applyFill="1" applyBorder="1" applyAlignment="1">
      <alignment horizontal="right"/>
    </xf>
    <xf numFmtId="9" fontId="13" fillId="35" borderId="16" xfId="0" applyNumberFormat="1" applyFont="1" applyFill="1" applyBorder="1" applyAlignment="1">
      <alignment horizontal="right"/>
    </xf>
    <xf numFmtId="9" fontId="13" fillId="35" borderId="18" xfId="0" applyNumberFormat="1" applyFont="1" applyFill="1" applyBorder="1" applyAlignment="1">
      <alignment horizontal="right"/>
    </xf>
    <xf numFmtId="178" fontId="13" fillId="35" borderId="10" xfId="0" applyNumberFormat="1" applyFont="1" applyFill="1" applyBorder="1" applyAlignment="1">
      <alignment horizontal="right"/>
    </xf>
    <xf numFmtId="178" fontId="13" fillId="35" borderId="11" xfId="0" applyNumberFormat="1" applyFont="1" applyFill="1" applyBorder="1" applyAlignment="1">
      <alignment horizontal="right"/>
    </xf>
    <xf numFmtId="178" fontId="13" fillId="35" borderId="16" xfId="0" applyNumberFormat="1" applyFont="1" applyFill="1" applyBorder="1" applyAlignment="1">
      <alignment horizontal="right"/>
    </xf>
    <xf numFmtId="178" fontId="13" fillId="35" borderId="18" xfId="0" applyNumberFormat="1" applyFont="1" applyFill="1" applyBorder="1" applyAlignment="1">
      <alignment horizontal="right"/>
    </xf>
    <xf numFmtId="178" fontId="12" fillId="36" borderId="10" xfId="0" applyNumberFormat="1" applyFont="1" applyFill="1" applyBorder="1" applyAlignment="1">
      <alignment horizontal="right"/>
    </xf>
    <xf numFmtId="178" fontId="12" fillId="36" borderId="16" xfId="0" applyNumberFormat="1" applyFont="1" applyFill="1" applyBorder="1" applyAlignment="1">
      <alignment horizontal="right"/>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180" fontId="12" fillId="36" borderId="10" xfId="0" applyNumberFormat="1" applyFont="1" applyFill="1" applyBorder="1" applyAlignment="1">
      <alignment horizontal="right"/>
    </xf>
    <xf numFmtId="180" fontId="12" fillId="36" borderId="12" xfId="0" applyNumberFormat="1" applyFont="1" applyFill="1" applyBorder="1" applyAlignment="1">
      <alignment horizontal="right"/>
    </xf>
    <xf numFmtId="180" fontId="12" fillId="36" borderId="11" xfId="0" applyNumberFormat="1" applyFont="1" applyFill="1" applyBorder="1" applyAlignment="1">
      <alignment horizontal="right"/>
    </xf>
    <xf numFmtId="180" fontId="12" fillId="36" borderId="16" xfId="0" applyNumberFormat="1" applyFont="1" applyFill="1" applyBorder="1" applyAlignment="1">
      <alignment horizontal="right"/>
    </xf>
    <xf numFmtId="180" fontId="12" fillId="36" borderId="17" xfId="0" applyNumberFormat="1" applyFont="1" applyFill="1" applyBorder="1" applyAlignment="1">
      <alignment horizontal="right"/>
    </xf>
    <xf numFmtId="180" fontId="12" fillId="36" borderId="18" xfId="0" applyNumberFormat="1" applyFont="1" applyFill="1" applyBorder="1" applyAlignment="1">
      <alignment horizontal="right"/>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180" fontId="13" fillId="35" borderId="10" xfId="0" applyNumberFormat="1" applyFont="1" applyFill="1" applyBorder="1" applyAlignment="1">
      <alignment horizontal="right" shrinkToFit="1"/>
    </xf>
    <xf numFmtId="180" fontId="13" fillId="35" borderId="11" xfId="0" applyNumberFormat="1" applyFont="1" applyFill="1" applyBorder="1" applyAlignment="1">
      <alignment horizontal="right" shrinkToFit="1"/>
    </xf>
    <xf numFmtId="180" fontId="13" fillId="35" borderId="16" xfId="0" applyNumberFormat="1" applyFont="1" applyFill="1" applyBorder="1" applyAlignment="1">
      <alignment horizontal="right" shrinkToFit="1"/>
    </xf>
    <xf numFmtId="180" fontId="13" fillId="35" borderId="18" xfId="0" applyNumberFormat="1" applyFont="1" applyFill="1" applyBorder="1" applyAlignment="1">
      <alignment horizontal="right" shrinkToFit="1"/>
    </xf>
    <xf numFmtId="0" fontId="13" fillId="35" borderId="10" xfId="0" applyFont="1" applyFill="1" applyBorder="1" applyAlignment="1">
      <alignment horizontal="center" vertical="center" shrinkToFit="1"/>
    </xf>
    <xf numFmtId="0" fontId="13" fillId="35" borderId="12" xfId="0" applyFont="1" applyFill="1" applyBorder="1" applyAlignment="1">
      <alignment horizontal="center" vertical="center" shrinkToFit="1"/>
    </xf>
    <xf numFmtId="0" fontId="13" fillId="35" borderId="11" xfId="0" applyFont="1" applyFill="1" applyBorder="1" applyAlignment="1">
      <alignment horizontal="center" vertical="center" shrinkToFit="1"/>
    </xf>
    <xf numFmtId="0" fontId="13" fillId="35" borderId="16"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49" fontId="13" fillId="35" borderId="10" xfId="0" applyNumberFormat="1" applyFont="1" applyFill="1" applyBorder="1" applyAlignment="1">
      <alignment horizontal="right"/>
    </xf>
    <xf numFmtId="49" fontId="13" fillId="35" borderId="16" xfId="0" applyNumberFormat="1" applyFont="1" applyFill="1" applyBorder="1" applyAlignment="1">
      <alignment horizontal="right"/>
    </xf>
    <xf numFmtId="178" fontId="13" fillId="35" borderId="17" xfId="0" applyNumberFormat="1" applyFont="1" applyFill="1" applyBorder="1" applyAlignment="1">
      <alignment horizontal="right" shrinkToFit="1"/>
    </xf>
    <xf numFmtId="178" fontId="13" fillId="35" borderId="12" xfId="0" applyNumberFormat="1" applyFont="1" applyFill="1" applyBorder="1" applyAlignment="1">
      <alignment horizontal="right" shrinkToFit="1"/>
    </xf>
    <xf numFmtId="0" fontId="5" fillId="0" borderId="13" xfId="0" applyFont="1" applyBorder="1" applyAlignment="1">
      <alignment horizontal="right"/>
    </xf>
    <xf numFmtId="178" fontId="13" fillId="35" borderId="12" xfId="0" applyNumberFormat="1" applyFont="1" applyFill="1" applyBorder="1" applyAlignment="1">
      <alignment horizontal="right"/>
    </xf>
    <xf numFmtId="178" fontId="13" fillId="35" borderId="17" xfId="0" applyNumberFormat="1" applyFont="1" applyFill="1" applyBorder="1" applyAlignment="1">
      <alignment horizontal="right"/>
    </xf>
    <xf numFmtId="178" fontId="13" fillId="35" borderId="0" xfId="0" applyNumberFormat="1" applyFont="1" applyFill="1" applyBorder="1" applyAlignment="1">
      <alignment horizontal="right" shrinkToFit="1"/>
    </xf>
    <xf numFmtId="0" fontId="5" fillId="0" borderId="51" xfId="0" applyFont="1" applyBorder="1" applyAlignment="1">
      <alignment horizontal="right"/>
    </xf>
    <xf numFmtId="0" fontId="5" fillId="0" borderId="52" xfId="0" applyFont="1" applyBorder="1" applyAlignment="1">
      <alignment horizontal="right"/>
    </xf>
    <xf numFmtId="0" fontId="5" fillId="0" borderId="53" xfId="0" applyFont="1" applyBorder="1" applyAlignment="1">
      <alignment horizontal="right"/>
    </xf>
    <xf numFmtId="0" fontId="13" fillId="35" borderId="10" xfId="0" applyFont="1" applyFill="1" applyBorder="1" applyAlignment="1">
      <alignment horizontal="left"/>
    </xf>
    <xf numFmtId="0" fontId="13" fillId="35" borderId="12" xfId="0" applyFont="1" applyFill="1" applyBorder="1" applyAlignment="1">
      <alignment horizontal="left"/>
    </xf>
    <xf numFmtId="0" fontId="13" fillId="35" borderId="11" xfId="0" applyFont="1" applyFill="1" applyBorder="1" applyAlignment="1">
      <alignment horizontal="left"/>
    </xf>
    <xf numFmtId="0" fontId="13" fillId="35" borderId="16" xfId="0" applyFont="1" applyFill="1" applyBorder="1" applyAlignment="1">
      <alignment horizontal="left"/>
    </xf>
    <xf numFmtId="0" fontId="13" fillId="35" borderId="17" xfId="0" applyFont="1" applyFill="1" applyBorder="1" applyAlignment="1">
      <alignment horizontal="left"/>
    </xf>
    <xf numFmtId="0" fontId="13" fillId="35" borderId="18" xfId="0" applyFont="1" applyFill="1" applyBorder="1" applyAlignment="1">
      <alignment horizontal="left"/>
    </xf>
    <xf numFmtId="0" fontId="13" fillId="35" borderId="19" xfId="0" applyFont="1" applyFill="1" applyBorder="1" applyAlignment="1">
      <alignment horizontal="right"/>
    </xf>
    <xf numFmtId="0" fontId="13" fillId="35" borderId="21" xfId="0" applyFont="1" applyFill="1" applyBorder="1" applyAlignment="1">
      <alignment horizontal="right"/>
    </xf>
    <xf numFmtId="0" fontId="5" fillId="0" borderId="23" xfId="0" applyFont="1" applyBorder="1" applyAlignment="1">
      <alignment horizontal="left"/>
    </xf>
    <xf numFmtId="178" fontId="13" fillId="35" borderId="19" xfId="0" applyNumberFormat="1" applyFont="1" applyFill="1" applyBorder="1" applyAlignment="1">
      <alignment/>
    </xf>
    <xf numFmtId="178" fontId="13" fillId="35" borderId="21" xfId="0" applyNumberFormat="1" applyFont="1" applyFill="1" applyBorder="1" applyAlignment="1">
      <alignment/>
    </xf>
    <xf numFmtId="0" fontId="8" fillId="0" borderId="14" xfId="0" applyFont="1" applyBorder="1" applyAlignment="1">
      <alignment vertical="top" wrapText="1"/>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top" wrapText="1"/>
    </xf>
    <xf numFmtId="0" fontId="5" fillId="0" borderId="14" xfId="0" applyFont="1" applyBorder="1" applyAlignment="1">
      <alignment horizontal="center" wrapText="1"/>
    </xf>
    <xf numFmtId="0" fontId="5" fillId="0" borderId="16" xfId="0" applyFont="1" applyBorder="1" applyAlignment="1">
      <alignment horizontal="center" wrapText="1"/>
    </xf>
    <xf numFmtId="178" fontId="12" fillId="36" borderId="14" xfId="0" applyNumberFormat="1" applyFont="1" applyFill="1" applyBorder="1" applyAlignment="1">
      <alignment horizontal="right"/>
    </xf>
    <xf numFmtId="178" fontId="12" fillId="36" borderId="0" xfId="0" applyNumberFormat="1" applyFont="1" applyFill="1" applyBorder="1" applyAlignment="1">
      <alignment horizontal="right"/>
    </xf>
    <xf numFmtId="178" fontId="12" fillId="36" borderId="15" xfId="0" applyNumberFormat="1" applyFont="1" applyFill="1" applyBorder="1" applyAlignment="1">
      <alignment horizontal="right"/>
    </xf>
    <xf numFmtId="178" fontId="13" fillId="35" borderId="12" xfId="0" applyNumberFormat="1" applyFont="1" applyFill="1" applyBorder="1" applyAlignment="1">
      <alignment horizontal="right"/>
    </xf>
    <xf numFmtId="178" fontId="13" fillId="35" borderId="11" xfId="0" applyNumberFormat="1" applyFont="1" applyFill="1" applyBorder="1" applyAlignment="1">
      <alignment horizontal="right"/>
    </xf>
    <xf numFmtId="178" fontId="13" fillId="35" borderId="17" xfId="0" applyNumberFormat="1" applyFont="1" applyFill="1" applyBorder="1" applyAlignment="1">
      <alignment horizontal="right"/>
    </xf>
    <xf numFmtId="178" fontId="13" fillId="35" borderId="18" xfId="0" applyNumberFormat="1" applyFont="1" applyFill="1" applyBorder="1" applyAlignment="1">
      <alignment horizontal="right"/>
    </xf>
    <xf numFmtId="0" fontId="13" fillId="35" borderId="10" xfId="0" applyFont="1" applyFill="1" applyBorder="1" applyAlignment="1">
      <alignment horizontal="center"/>
    </xf>
    <xf numFmtId="0" fontId="13" fillId="35" borderId="11" xfId="0" applyFont="1" applyFill="1" applyBorder="1" applyAlignment="1">
      <alignment horizontal="center"/>
    </xf>
    <xf numFmtId="0" fontId="13" fillId="35" borderId="16" xfId="0" applyFont="1" applyFill="1" applyBorder="1" applyAlignment="1">
      <alignment horizontal="center"/>
    </xf>
    <xf numFmtId="0" fontId="13" fillId="35" borderId="18" xfId="0" applyFont="1" applyFill="1" applyBorder="1" applyAlignment="1">
      <alignment horizontal="center"/>
    </xf>
    <xf numFmtId="178" fontId="13" fillId="35" borderId="0" xfId="0" applyNumberFormat="1" applyFont="1" applyFill="1" applyAlignment="1">
      <alignment horizontal="right" shrinkToFit="1"/>
    </xf>
    <xf numFmtId="180" fontId="13" fillId="35" borderId="10" xfId="0" applyNumberFormat="1" applyFont="1" applyFill="1" applyBorder="1" applyAlignment="1">
      <alignment horizontal="right"/>
    </xf>
    <xf numFmtId="180" fontId="13" fillId="35" borderId="11" xfId="0" applyNumberFormat="1" applyFont="1" applyFill="1" applyBorder="1" applyAlignment="1">
      <alignment horizontal="right"/>
    </xf>
    <xf numFmtId="180" fontId="13" fillId="35" borderId="16" xfId="0" applyNumberFormat="1" applyFont="1" applyFill="1" applyBorder="1" applyAlignment="1">
      <alignment horizontal="right"/>
    </xf>
    <xf numFmtId="180" fontId="13" fillId="35" borderId="18" xfId="0" applyNumberFormat="1" applyFont="1" applyFill="1" applyBorder="1" applyAlignment="1">
      <alignment horizontal="right"/>
    </xf>
    <xf numFmtId="178" fontId="13" fillId="35" borderId="19" xfId="0" applyNumberFormat="1" applyFont="1" applyFill="1" applyBorder="1" applyAlignment="1">
      <alignment/>
    </xf>
    <xf numFmtId="178" fontId="13" fillId="35" borderId="21" xfId="0" applyNumberFormat="1" applyFont="1" applyFill="1" applyBorder="1" applyAlignment="1">
      <alignment/>
    </xf>
    <xf numFmtId="0" fontId="13" fillId="35" borderId="1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3" fillId="35" borderId="16"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2" xfId="0" applyFont="1" applyFill="1" applyBorder="1" applyAlignment="1">
      <alignment horizontal="center"/>
    </xf>
    <xf numFmtId="0" fontId="5" fillId="35" borderId="11" xfId="0" applyFont="1" applyFill="1" applyBorder="1" applyAlignment="1">
      <alignment horizontal="center"/>
    </xf>
    <xf numFmtId="0" fontId="5" fillId="35" borderId="16" xfId="0" applyFont="1" applyFill="1" applyBorder="1" applyAlignment="1">
      <alignment horizontal="center"/>
    </xf>
    <xf numFmtId="0" fontId="5" fillId="35" borderId="17" xfId="0" applyFont="1" applyFill="1" applyBorder="1" applyAlignment="1">
      <alignment horizontal="center"/>
    </xf>
    <xf numFmtId="0" fontId="5" fillId="35" borderId="18" xfId="0" applyFont="1" applyFill="1" applyBorder="1" applyAlignment="1">
      <alignment horizontal="center"/>
    </xf>
    <xf numFmtId="178" fontId="12" fillId="36" borderId="34" xfId="0" applyNumberFormat="1" applyFont="1" applyFill="1" applyBorder="1" applyAlignment="1">
      <alignment horizontal="right"/>
    </xf>
    <xf numFmtId="178" fontId="12" fillId="36" borderId="33" xfId="0" applyNumberFormat="1" applyFont="1" applyFill="1" applyBorder="1" applyAlignment="1">
      <alignment horizontal="right"/>
    </xf>
    <xf numFmtId="178" fontId="12" fillId="36" borderId="35" xfId="0" applyNumberFormat="1" applyFont="1" applyFill="1" applyBorder="1" applyAlignment="1">
      <alignment horizontal="right"/>
    </xf>
    <xf numFmtId="0" fontId="8" fillId="0" borderId="14" xfId="0" applyFont="1" applyBorder="1" applyAlignment="1">
      <alignment horizontal="center" vertical="top" wrapText="1"/>
    </xf>
    <xf numFmtId="180" fontId="12" fillId="35" borderId="35" xfId="0" applyNumberFormat="1" applyFont="1" applyFill="1" applyBorder="1" applyAlignment="1">
      <alignment horizontal="right"/>
    </xf>
    <xf numFmtId="180" fontId="12" fillId="35" borderId="23" xfId="0" applyNumberFormat="1" applyFont="1" applyFill="1" applyBorder="1" applyAlignment="1">
      <alignment horizontal="right"/>
    </xf>
    <xf numFmtId="180" fontId="12" fillId="36" borderId="14" xfId="0" applyNumberFormat="1" applyFont="1" applyFill="1" applyBorder="1" applyAlignment="1">
      <alignment horizontal="right"/>
    </xf>
    <xf numFmtId="180" fontId="12" fillId="36" borderId="0" xfId="0" applyNumberFormat="1" applyFont="1" applyFill="1" applyBorder="1" applyAlignment="1">
      <alignment horizontal="right"/>
    </xf>
    <xf numFmtId="180" fontId="12" fillId="36" borderId="15" xfId="0" applyNumberFormat="1" applyFont="1" applyFill="1" applyBorder="1" applyAlignment="1">
      <alignment horizontal="right"/>
    </xf>
    <xf numFmtId="0" fontId="25" fillId="0" borderId="34" xfId="0" applyFont="1" applyBorder="1" applyAlignment="1">
      <alignment horizontal="center" vertical="center"/>
    </xf>
    <xf numFmtId="0" fontId="25" fillId="0" borderId="3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ande-mo.com/" TargetMode="External" /><Relationship Id="rId2" Type="http://schemas.openxmlformats.org/officeDocument/2006/relationships/hyperlink" Target="https://www.nande-mo.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G40" sqref="G40"/>
    </sheetView>
  </sheetViews>
  <sheetFormatPr defaultColWidth="9.140625" defaultRowHeight="15"/>
  <cols>
    <col min="1" max="1" width="4.57421875" style="0" customWidth="1"/>
    <col min="2" max="2" width="4.8515625" style="0" customWidth="1"/>
  </cols>
  <sheetData>
    <row r="1" spans="2:7" ht="13.5">
      <c r="B1" s="122" t="s">
        <v>227</v>
      </c>
      <c r="G1" s="121" t="s">
        <v>235</v>
      </c>
    </row>
    <row r="2" ht="13.5">
      <c r="A2" t="s">
        <v>225</v>
      </c>
    </row>
    <row r="4" ht="13.5">
      <c r="A4" t="s">
        <v>91</v>
      </c>
    </row>
    <row r="6" ht="13.5">
      <c r="B6" t="s">
        <v>89</v>
      </c>
    </row>
    <row r="9" spans="3:5" ht="13.5">
      <c r="C9" s="137">
        <v>0</v>
      </c>
      <c r="D9" s="28" t="s">
        <v>87</v>
      </c>
      <c r="E9" s="26"/>
    </row>
    <row r="10" spans="3:5" ht="13.5">
      <c r="C10" s="26"/>
      <c r="D10" s="28"/>
      <c r="E10" s="26"/>
    </row>
    <row r="11" spans="3:5" ht="13.5">
      <c r="C11" s="151">
        <v>0</v>
      </c>
      <c r="D11" s="28" t="s">
        <v>88</v>
      </c>
      <c r="E11" s="27"/>
    </row>
    <row r="14" ht="13.5">
      <c r="B14" t="s">
        <v>237</v>
      </c>
    </row>
    <row r="15" ht="13.5">
      <c r="B15" t="s">
        <v>90</v>
      </c>
    </row>
    <row r="17" spans="2:3" ht="13.5">
      <c r="B17" t="s">
        <v>127</v>
      </c>
      <c r="C17" s="29"/>
    </row>
    <row r="18" spans="2:3" ht="13.5">
      <c r="B18" t="s">
        <v>128</v>
      </c>
      <c r="C18" s="29"/>
    </row>
    <row r="19" ht="13.5">
      <c r="C19" s="29"/>
    </row>
    <row r="20" spans="2:3" ht="13.5">
      <c r="B20" t="s">
        <v>92</v>
      </c>
      <c r="C20" s="29"/>
    </row>
    <row r="23" ht="13.5">
      <c r="A23" t="s">
        <v>93</v>
      </c>
    </row>
    <row r="26" ht="13.5">
      <c r="B26" s="121" t="s">
        <v>235</v>
      </c>
    </row>
    <row r="28" ht="13.5">
      <c r="B28" t="s">
        <v>226</v>
      </c>
    </row>
  </sheetData>
  <sheetProtection/>
  <hyperlinks>
    <hyperlink ref="B26" r:id="rId1" display="https://www.nande-mo.com"/>
    <hyperlink ref="G1" r:id="rId2" display="https://www.nande-mo.com"/>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S53"/>
  <sheetViews>
    <sheetView tabSelected="1" zoomScalePageLayoutView="0" workbookViewId="0" topLeftCell="A1">
      <selection activeCell="C8" sqref="C8"/>
    </sheetView>
  </sheetViews>
  <sheetFormatPr defaultColWidth="9.140625" defaultRowHeight="15"/>
  <cols>
    <col min="1" max="8" width="3.140625" style="1" customWidth="1"/>
    <col min="9" max="11" width="5.57421875" style="1" customWidth="1"/>
    <col min="12" max="12" width="3.57421875" style="1" customWidth="1"/>
    <col min="13" max="19" width="3.140625" style="1" customWidth="1"/>
    <col min="20" max="22" width="5.57421875" style="1" customWidth="1"/>
    <col min="23" max="23" width="4.00390625" style="1" customWidth="1"/>
    <col min="24" max="26" width="3.7109375" style="1" customWidth="1"/>
    <col min="27" max="27" width="2.421875" style="1" customWidth="1"/>
    <col min="28" max="35" width="3.7109375" style="1" customWidth="1"/>
    <col min="36" max="36" width="2.421875" style="1" customWidth="1"/>
    <col min="37" max="42" width="3.8515625" style="1" customWidth="1"/>
    <col min="43" max="16384" width="9.00390625" style="1" customWidth="1"/>
  </cols>
  <sheetData>
    <row r="1" spans="12:21" ht="21">
      <c r="L1" s="404" t="s">
        <v>234</v>
      </c>
      <c r="M1" s="404"/>
      <c r="N1" s="405">
        <v>3</v>
      </c>
      <c r="O1" s="405"/>
      <c r="P1" s="2" t="s">
        <v>156</v>
      </c>
      <c r="Q1" s="2"/>
      <c r="R1" s="2"/>
      <c r="S1" s="2"/>
      <c r="T1" s="2"/>
      <c r="U1" s="2"/>
    </row>
    <row r="2" spans="14:42" ht="13.5" customHeight="1">
      <c r="N2" s="218" t="s">
        <v>0</v>
      </c>
      <c r="O2" s="220"/>
      <c r="P2" s="379" t="s">
        <v>86</v>
      </c>
      <c r="Q2" s="380"/>
      <c r="R2" s="380"/>
      <c r="S2" s="380"/>
      <c r="T2" s="380"/>
      <c r="U2" s="380"/>
      <c r="V2" s="380"/>
      <c r="W2" s="380"/>
      <c r="X2" s="381"/>
      <c r="Y2" s="417" t="s">
        <v>157</v>
      </c>
      <c r="Z2" s="418"/>
      <c r="AA2" s="116"/>
      <c r="AB2" s="226" t="s">
        <v>158</v>
      </c>
      <c r="AC2" s="227"/>
      <c r="AD2" s="227"/>
      <c r="AE2" s="227"/>
      <c r="AF2" s="227"/>
      <c r="AG2" s="227"/>
      <c r="AH2" s="80"/>
      <c r="AI2" s="406" t="s">
        <v>1</v>
      </c>
      <c r="AJ2" s="92"/>
      <c r="AK2" s="410" t="s">
        <v>2</v>
      </c>
      <c r="AL2" s="403"/>
      <c r="AM2" s="402"/>
      <c r="AN2" s="402"/>
      <c r="AO2" s="402"/>
      <c r="AP2" s="402"/>
    </row>
    <row r="3" spans="14:42" ht="13.5">
      <c r="N3" s="221"/>
      <c r="O3" s="223"/>
      <c r="P3" s="382"/>
      <c r="Q3" s="383"/>
      <c r="R3" s="383"/>
      <c r="S3" s="383"/>
      <c r="T3" s="383"/>
      <c r="U3" s="383"/>
      <c r="V3" s="383"/>
      <c r="W3" s="383"/>
      <c r="X3" s="384"/>
      <c r="Y3" s="221" t="s">
        <v>3</v>
      </c>
      <c r="Z3" s="223"/>
      <c r="AA3" s="97"/>
      <c r="AB3" s="411" t="s">
        <v>85</v>
      </c>
      <c r="AC3" s="412"/>
      <c r="AD3" s="412"/>
      <c r="AE3" s="412"/>
      <c r="AF3" s="412"/>
      <c r="AG3" s="412"/>
      <c r="AH3" s="415" t="s">
        <v>159</v>
      </c>
      <c r="AI3" s="407"/>
      <c r="AJ3" s="93"/>
      <c r="AK3" s="403"/>
      <c r="AL3" s="403"/>
      <c r="AM3" s="402"/>
      <c r="AN3" s="402"/>
      <c r="AO3" s="402"/>
      <c r="AP3" s="402"/>
    </row>
    <row r="4" spans="14:42" ht="13.5" customHeight="1">
      <c r="N4" s="377"/>
      <c r="O4" s="378"/>
      <c r="P4" s="385"/>
      <c r="Q4" s="386"/>
      <c r="R4" s="386"/>
      <c r="S4" s="386"/>
      <c r="T4" s="386"/>
      <c r="U4" s="386"/>
      <c r="V4" s="386"/>
      <c r="W4" s="386"/>
      <c r="X4" s="387"/>
      <c r="Y4" s="377"/>
      <c r="Z4" s="378"/>
      <c r="AA4" s="98"/>
      <c r="AB4" s="413"/>
      <c r="AC4" s="414"/>
      <c r="AD4" s="414"/>
      <c r="AE4" s="414"/>
      <c r="AF4" s="414"/>
      <c r="AG4" s="414"/>
      <c r="AH4" s="416"/>
      <c r="AI4" s="407"/>
      <c r="AJ4" s="93"/>
      <c r="AK4" s="403" t="s">
        <v>3</v>
      </c>
      <c r="AL4" s="403"/>
      <c r="AM4" s="402"/>
      <c r="AN4" s="402"/>
      <c r="AO4" s="402"/>
      <c r="AP4" s="402"/>
    </row>
    <row r="5" spans="14:42" ht="13.5">
      <c r="N5" s="218" t="s">
        <v>0</v>
      </c>
      <c r="O5" s="220"/>
      <c r="P5" s="379" t="s">
        <v>161</v>
      </c>
      <c r="Q5" s="380"/>
      <c r="R5" s="380"/>
      <c r="S5" s="380"/>
      <c r="T5" s="380"/>
      <c r="U5" s="380"/>
      <c r="V5" s="380"/>
      <c r="W5" s="380"/>
      <c r="X5" s="381"/>
      <c r="Y5" s="218" t="s">
        <v>4</v>
      </c>
      <c r="Z5" s="220"/>
      <c r="AA5" s="96"/>
      <c r="AB5" s="362" t="s">
        <v>160</v>
      </c>
      <c r="AC5" s="363"/>
      <c r="AD5" s="363"/>
      <c r="AE5" s="363"/>
      <c r="AF5" s="363"/>
      <c r="AG5" s="363"/>
      <c r="AH5" s="364"/>
      <c r="AI5" s="408"/>
      <c r="AJ5" s="94"/>
      <c r="AK5" s="403"/>
      <c r="AL5" s="403"/>
      <c r="AM5" s="402"/>
      <c r="AN5" s="402"/>
      <c r="AO5" s="402"/>
      <c r="AP5" s="402"/>
    </row>
    <row r="6" spans="14:42" ht="13.5" customHeight="1">
      <c r="N6" s="221"/>
      <c r="O6" s="223"/>
      <c r="P6" s="382"/>
      <c r="Q6" s="383"/>
      <c r="R6" s="383"/>
      <c r="S6" s="383"/>
      <c r="T6" s="383"/>
      <c r="U6" s="383"/>
      <c r="V6" s="383"/>
      <c r="W6" s="383"/>
      <c r="X6" s="384"/>
      <c r="Y6" s="221"/>
      <c r="Z6" s="223"/>
      <c r="AA6" s="97"/>
      <c r="AB6" s="388"/>
      <c r="AC6" s="389"/>
      <c r="AD6" s="389"/>
      <c r="AE6" s="389"/>
      <c r="AF6" s="389"/>
      <c r="AG6" s="389"/>
      <c r="AH6" s="390"/>
      <c r="AI6" s="408"/>
      <c r="AJ6" s="94"/>
      <c r="AK6" s="403" t="s">
        <v>4</v>
      </c>
      <c r="AL6" s="403"/>
      <c r="AM6" s="402"/>
      <c r="AN6" s="402"/>
      <c r="AO6" s="402"/>
      <c r="AP6" s="402"/>
    </row>
    <row r="7" spans="1:42" ht="13.5" customHeight="1">
      <c r="A7" s="368" t="s">
        <v>234</v>
      </c>
      <c r="B7" s="368"/>
      <c r="C7" s="146">
        <v>4</v>
      </c>
      <c r="D7" s="1" t="s">
        <v>5</v>
      </c>
      <c r="E7" s="146">
        <v>2</v>
      </c>
      <c r="F7" s="1" t="s">
        <v>6</v>
      </c>
      <c r="G7" s="146">
        <v>15</v>
      </c>
      <c r="H7" s="1" t="s">
        <v>7</v>
      </c>
      <c r="N7" s="377"/>
      <c r="O7" s="378"/>
      <c r="P7" s="385"/>
      <c r="Q7" s="386"/>
      <c r="R7" s="386"/>
      <c r="S7" s="386"/>
      <c r="T7" s="386"/>
      <c r="U7" s="386"/>
      <c r="V7" s="386"/>
      <c r="W7" s="386"/>
      <c r="X7" s="387"/>
      <c r="Y7" s="377"/>
      <c r="Z7" s="378"/>
      <c r="AA7" s="98"/>
      <c r="AB7" s="365"/>
      <c r="AC7" s="366"/>
      <c r="AD7" s="366"/>
      <c r="AE7" s="366"/>
      <c r="AF7" s="366"/>
      <c r="AG7" s="366"/>
      <c r="AH7" s="367"/>
      <c r="AI7" s="409"/>
      <c r="AJ7" s="95"/>
      <c r="AK7" s="403"/>
      <c r="AL7" s="403"/>
      <c r="AM7" s="402"/>
      <c r="AN7" s="402"/>
      <c r="AO7" s="402"/>
      <c r="AP7" s="402"/>
    </row>
    <row r="9" spans="2:42" ht="13.5">
      <c r="B9" s="1" t="s">
        <v>9</v>
      </c>
      <c r="C9" s="146">
        <v>1</v>
      </c>
      <c r="D9" s="1" t="s">
        <v>10</v>
      </c>
      <c r="E9" s="146">
        <v>1</v>
      </c>
      <c r="F9" s="1" t="s">
        <v>11</v>
      </c>
      <c r="H9" s="1" t="s">
        <v>12</v>
      </c>
      <c r="I9" s="146">
        <v>12</v>
      </c>
      <c r="J9" s="1" t="s">
        <v>10</v>
      </c>
      <c r="K9" s="146">
        <v>31</v>
      </c>
      <c r="L9" s="1" t="s">
        <v>13</v>
      </c>
      <c r="AH9" s="49"/>
      <c r="AI9" s="210" t="s">
        <v>8</v>
      </c>
      <c r="AJ9" s="210"/>
      <c r="AK9" s="210"/>
      <c r="AL9" s="211"/>
      <c r="AM9" s="212"/>
      <c r="AN9" s="212"/>
      <c r="AO9" s="212"/>
      <c r="AP9" s="213"/>
    </row>
    <row r="11" spans="1:22" ht="13.5" customHeight="1">
      <c r="A11" s="369" t="s">
        <v>14</v>
      </c>
      <c r="B11" s="370"/>
      <c r="C11" s="370"/>
      <c r="D11" s="370"/>
      <c r="E11" s="370"/>
      <c r="F11" s="370"/>
      <c r="G11" s="370"/>
      <c r="H11" s="371"/>
      <c r="I11" s="369" t="s">
        <v>15</v>
      </c>
      <c r="J11" s="370"/>
      <c r="K11" s="371"/>
      <c r="L11" s="82"/>
      <c r="M11" s="1" t="s">
        <v>183</v>
      </c>
      <c r="N11" s="82"/>
      <c r="O11" s="82"/>
      <c r="P11" s="82"/>
      <c r="Q11" s="82"/>
      <c r="R11" s="82"/>
      <c r="S11" s="82"/>
      <c r="T11" s="82"/>
      <c r="U11" s="82"/>
      <c r="V11" s="82"/>
    </row>
    <row r="12" spans="1:42" ht="13.5" customHeight="1">
      <c r="A12" s="372" t="s">
        <v>18</v>
      </c>
      <c r="B12" s="249" t="s">
        <v>110</v>
      </c>
      <c r="C12" s="250"/>
      <c r="D12" s="250"/>
      <c r="E12" s="250"/>
      <c r="F12" s="250"/>
      <c r="G12" s="251"/>
      <c r="H12" s="255" t="s">
        <v>19</v>
      </c>
      <c r="I12" s="257">
        <f>AH35</f>
        <v>5110000</v>
      </c>
      <c r="J12" s="258"/>
      <c r="K12" s="259"/>
      <c r="L12" s="83"/>
      <c r="M12" s="447" t="s">
        <v>189</v>
      </c>
      <c r="N12" s="229"/>
      <c r="O12" s="230"/>
      <c r="P12" s="228" t="s">
        <v>190</v>
      </c>
      <c r="Q12" s="229"/>
      <c r="R12" s="230"/>
      <c r="S12" s="99"/>
      <c r="T12" s="100"/>
      <c r="U12" s="100"/>
      <c r="V12" s="101"/>
      <c r="W12" s="102"/>
      <c r="X12" s="102"/>
      <c r="Y12" s="102"/>
      <c r="Z12" s="103"/>
      <c r="AA12" s="458" t="s">
        <v>193</v>
      </c>
      <c r="AB12" s="459"/>
      <c r="AC12" s="460"/>
      <c r="AD12" s="243" t="s">
        <v>194</v>
      </c>
      <c r="AE12" s="244"/>
      <c r="AF12" s="208" t="s">
        <v>195</v>
      </c>
      <c r="AG12" s="446"/>
      <c r="AH12" s="446"/>
      <c r="AI12" s="446"/>
      <c r="AJ12" s="446"/>
      <c r="AK12" s="446"/>
      <c r="AL12" s="446"/>
      <c r="AM12" s="446"/>
      <c r="AN12" s="209"/>
      <c r="AO12" s="458" t="s">
        <v>201</v>
      </c>
      <c r="AP12" s="244"/>
    </row>
    <row r="13" spans="1:42" ht="13.5" customHeight="1">
      <c r="A13" s="373"/>
      <c r="B13" s="252"/>
      <c r="C13" s="253"/>
      <c r="D13" s="253"/>
      <c r="E13" s="253"/>
      <c r="F13" s="253"/>
      <c r="G13" s="254"/>
      <c r="H13" s="256"/>
      <c r="I13" s="260"/>
      <c r="J13" s="261"/>
      <c r="K13" s="262"/>
      <c r="L13" s="83"/>
      <c r="M13" s="237"/>
      <c r="N13" s="238"/>
      <c r="O13" s="239"/>
      <c r="P13" s="231" t="s">
        <v>203</v>
      </c>
      <c r="Q13" s="232"/>
      <c r="R13" s="233"/>
      <c r="S13" s="237" t="s">
        <v>191</v>
      </c>
      <c r="T13" s="238"/>
      <c r="U13" s="239"/>
      <c r="V13" s="240" t="s">
        <v>192</v>
      </c>
      <c r="W13" s="241"/>
      <c r="X13" s="241"/>
      <c r="Y13" s="241"/>
      <c r="Z13" s="242"/>
      <c r="AA13" s="461"/>
      <c r="AB13" s="462"/>
      <c r="AC13" s="463"/>
      <c r="AD13" s="245"/>
      <c r="AE13" s="246"/>
      <c r="AF13" s="208" t="s">
        <v>196</v>
      </c>
      <c r="AG13" s="446"/>
      <c r="AH13" s="446"/>
      <c r="AI13" s="209"/>
      <c r="AJ13" s="464" t="s">
        <v>199</v>
      </c>
      <c r="AK13" s="465"/>
      <c r="AL13" s="466"/>
      <c r="AM13" s="214" t="s">
        <v>200</v>
      </c>
      <c r="AN13" s="215"/>
      <c r="AO13" s="245"/>
      <c r="AP13" s="246"/>
    </row>
    <row r="14" spans="1:42" ht="13.5" customHeight="1">
      <c r="A14" s="373"/>
      <c r="B14" s="374" t="s">
        <v>162</v>
      </c>
      <c r="C14" s="457" t="s">
        <v>185</v>
      </c>
      <c r="D14" s="304"/>
      <c r="E14" s="304"/>
      <c r="F14" s="304"/>
      <c r="G14" s="305"/>
      <c r="H14" s="255" t="s">
        <v>21</v>
      </c>
      <c r="I14" s="257">
        <f>AK35</f>
        <v>410000</v>
      </c>
      <c r="J14" s="258"/>
      <c r="K14" s="259"/>
      <c r="L14" s="83"/>
      <c r="M14" s="448"/>
      <c r="N14" s="449"/>
      <c r="O14" s="450"/>
      <c r="P14" s="234"/>
      <c r="Q14" s="235"/>
      <c r="R14" s="236"/>
      <c r="S14" s="104"/>
      <c r="T14" s="105"/>
      <c r="U14" s="105"/>
      <c r="V14" s="106"/>
      <c r="W14" s="107"/>
      <c r="X14" s="107"/>
      <c r="Y14" s="107"/>
      <c r="Z14" s="108"/>
      <c r="AA14" s="461"/>
      <c r="AB14" s="462"/>
      <c r="AC14" s="463"/>
      <c r="AD14" s="247"/>
      <c r="AE14" s="248"/>
      <c r="AF14" s="208" t="s">
        <v>197</v>
      </c>
      <c r="AG14" s="209"/>
      <c r="AH14" s="208" t="s">
        <v>198</v>
      </c>
      <c r="AI14" s="209"/>
      <c r="AJ14" s="467"/>
      <c r="AK14" s="468"/>
      <c r="AL14" s="469"/>
      <c r="AM14" s="216"/>
      <c r="AN14" s="217"/>
      <c r="AO14" s="247" t="s">
        <v>202</v>
      </c>
      <c r="AP14" s="248"/>
    </row>
    <row r="15" spans="1:44" ht="13.5" customHeight="1">
      <c r="A15" s="373"/>
      <c r="B15" s="375"/>
      <c r="C15" s="252" t="s">
        <v>184</v>
      </c>
      <c r="D15" s="253"/>
      <c r="E15" s="253"/>
      <c r="F15" s="253"/>
      <c r="G15" s="254"/>
      <c r="H15" s="256"/>
      <c r="I15" s="260"/>
      <c r="J15" s="261"/>
      <c r="K15" s="262"/>
      <c r="L15" s="83"/>
      <c r="M15" s="284" t="s">
        <v>207</v>
      </c>
      <c r="N15" s="285"/>
      <c r="O15" s="286"/>
      <c r="P15" s="391" t="s">
        <v>208</v>
      </c>
      <c r="Q15" s="392"/>
      <c r="R15" s="393"/>
      <c r="S15" s="397" t="s">
        <v>209</v>
      </c>
      <c r="T15" s="285"/>
      <c r="U15" s="286"/>
      <c r="V15" s="398" t="s">
        <v>211</v>
      </c>
      <c r="W15" s="399"/>
      <c r="X15" s="399"/>
      <c r="Y15" s="399"/>
      <c r="Z15" s="399"/>
      <c r="AA15" s="117" t="s">
        <v>205</v>
      </c>
      <c r="AB15" s="204">
        <v>22.3</v>
      </c>
      <c r="AC15" s="205"/>
      <c r="AD15" s="190">
        <v>55.5</v>
      </c>
      <c r="AE15" s="191"/>
      <c r="AF15" s="194">
        <v>150000</v>
      </c>
      <c r="AG15" s="194"/>
      <c r="AH15" s="194">
        <v>1050000</v>
      </c>
      <c r="AI15" s="195"/>
      <c r="AJ15" s="184" t="s">
        <v>204</v>
      </c>
      <c r="AK15" s="173">
        <v>300000</v>
      </c>
      <c r="AL15" s="174"/>
      <c r="AM15" s="196"/>
      <c r="AN15" s="174"/>
      <c r="AO15" s="173">
        <v>150000</v>
      </c>
      <c r="AP15" s="174"/>
      <c r="AR15" s="18"/>
    </row>
    <row r="16" spans="1:44" ht="13.5" customHeight="1">
      <c r="A16" s="373"/>
      <c r="B16" s="375"/>
      <c r="C16" s="457" t="s">
        <v>186</v>
      </c>
      <c r="D16" s="304"/>
      <c r="E16" s="304"/>
      <c r="F16" s="304"/>
      <c r="G16" s="305"/>
      <c r="H16" s="255" t="s">
        <v>23</v>
      </c>
      <c r="I16" s="257">
        <f>AM35</f>
        <v>24000</v>
      </c>
      <c r="J16" s="258"/>
      <c r="K16" s="259"/>
      <c r="L16" s="83"/>
      <c r="M16" s="287"/>
      <c r="N16" s="288"/>
      <c r="O16" s="289"/>
      <c r="P16" s="394"/>
      <c r="Q16" s="395"/>
      <c r="R16" s="396"/>
      <c r="S16" s="287"/>
      <c r="T16" s="288"/>
      <c r="U16" s="289"/>
      <c r="V16" s="400" t="s">
        <v>210</v>
      </c>
      <c r="W16" s="401"/>
      <c r="X16" s="401"/>
      <c r="Y16" s="401"/>
      <c r="Z16" s="401"/>
      <c r="AA16" s="118" t="s">
        <v>206</v>
      </c>
      <c r="AB16" s="206" t="s">
        <v>212</v>
      </c>
      <c r="AC16" s="207"/>
      <c r="AD16" s="192"/>
      <c r="AE16" s="193"/>
      <c r="AF16" s="194"/>
      <c r="AG16" s="194"/>
      <c r="AH16" s="194"/>
      <c r="AI16" s="195"/>
      <c r="AJ16" s="185"/>
      <c r="AK16" s="175"/>
      <c r="AL16" s="176"/>
      <c r="AM16" s="197"/>
      <c r="AN16" s="176"/>
      <c r="AO16" s="175"/>
      <c r="AP16" s="176"/>
      <c r="AR16" s="19"/>
    </row>
    <row r="17" spans="1:42" ht="13.5" customHeight="1">
      <c r="A17" s="373"/>
      <c r="B17" s="375"/>
      <c r="C17" s="252" t="s">
        <v>187</v>
      </c>
      <c r="D17" s="253"/>
      <c r="E17" s="253"/>
      <c r="F17" s="253"/>
      <c r="G17" s="254"/>
      <c r="H17" s="256"/>
      <c r="I17" s="260"/>
      <c r="J17" s="261"/>
      <c r="K17" s="262"/>
      <c r="L17" s="83"/>
      <c r="M17" s="284" t="s">
        <v>207</v>
      </c>
      <c r="N17" s="285"/>
      <c r="O17" s="286"/>
      <c r="P17" s="391" t="s">
        <v>208</v>
      </c>
      <c r="Q17" s="392"/>
      <c r="R17" s="393"/>
      <c r="S17" s="397" t="s">
        <v>213</v>
      </c>
      <c r="T17" s="285"/>
      <c r="U17" s="286"/>
      <c r="V17" s="398" t="s">
        <v>216</v>
      </c>
      <c r="W17" s="399"/>
      <c r="X17" s="399"/>
      <c r="Y17" s="399"/>
      <c r="Z17" s="399"/>
      <c r="AA17" s="117" t="s">
        <v>205</v>
      </c>
      <c r="AB17" s="204">
        <v>23.3</v>
      </c>
      <c r="AC17" s="205"/>
      <c r="AD17" s="190">
        <v>55.5</v>
      </c>
      <c r="AE17" s="191"/>
      <c r="AF17" s="194">
        <v>100000</v>
      </c>
      <c r="AG17" s="194"/>
      <c r="AH17" s="194">
        <v>1300000</v>
      </c>
      <c r="AI17" s="195"/>
      <c r="AJ17" s="184" t="s">
        <v>204</v>
      </c>
      <c r="AK17" s="173"/>
      <c r="AL17" s="174"/>
      <c r="AM17" s="196">
        <v>24000</v>
      </c>
      <c r="AN17" s="174"/>
      <c r="AO17" s="173">
        <v>110000</v>
      </c>
      <c r="AP17" s="174"/>
    </row>
    <row r="18" spans="1:42" ht="13.5" customHeight="1">
      <c r="A18" s="373"/>
      <c r="B18" s="375"/>
      <c r="C18" s="224" t="s">
        <v>163</v>
      </c>
      <c r="D18" s="255"/>
      <c r="E18" s="255"/>
      <c r="F18" s="255"/>
      <c r="G18" s="225"/>
      <c r="H18" s="224" t="s">
        <v>25</v>
      </c>
      <c r="I18" s="352">
        <f>I14+I16</f>
        <v>434000</v>
      </c>
      <c r="J18" s="353"/>
      <c r="K18" s="354"/>
      <c r="L18" s="83"/>
      <c r="M18" s="287"/>
      <c r="N18" s="288"/>
      <c r="O18" s="289"/>
      <c r="P18" s="394"/>
      <c r="Q18" s="395"/>
      <c r="R18" s="396"/>
      <c r="S18" s="287"/>
      <c r="T18" s="288"/>
      <c r="U18" s="289"/>
      <c r="V18" s="400" t="s">
        <v>210</v>
      </c>
      <c r="W18" s="401"/>
      <c r="X18" s="401"/>
      <c r="Y18" s="401"/>
      <c r="Z18" s="401"/>
      <c r="AA18" s="118" t="s">
        <v>206</v>
      </c>
      <c r="AB18" s="206" t="s">
        <v>219</v>
      </c>
      <c r="AC18" s="207"/>
      <c r="AD18" s="192"/>
      <c r="AE18" s="193"/>
      <c r="AF18" s="194"/>
      <c r="AG18" s="194"/>
      <c r="AH18" s="194"/>
      <c r="AI18" s="195"/>
      <c r="AJ18" s="185"/>
      <c r="AK18" s="175"/>
      <c r="AL18" s="176"/>
      <c r="AM18" s="197"/>
      <c r="AN18" s="176"/>
      <c r="AO18" s="175"/>
      <c r="AP18" s="176"/>
    </row>
    <row r="19" spans="1:42" ht="13.5" customHeight="1">
      <c r="A19" s="373"/>
      <c r="B19" s="376"/>
      <c r="C19" s="320"/>
      <c r="D19" s="321"/>
      <c r="E19" s="321"/>
      <c r="F19" s="321"/>
      <c r="G19" s="322"/>
      <c r="H19" s="320"/>
      <c r="I19" s="355"/>
      <c r="J19" s="356"/>
      <c r="K19" s="357"/>
      <c r="L19" s="83"/>
      <c r="M19" s="284" t="s">
        <v>207</v>
      </c>
      <c r="N19" s="285"/>
      <c r="O19" s="286"/>
      <c r="P19" s="391" t="s">
        <v>208</v>
      </c>
      <c r="Q19" s="392"/>
      <c r="R19" s="393"/>
      <c r="S19" s="397" t="s">
        <v>214</v>
      </c>
      <c r="T19" s="285"/>
      <c r="U19" s="286"/>
      <c r="V19" s="398" t="s">
        <v>217</v>
      </c>
      <c r="W19" s="399"/>
      <c r="X19" s="399"/>
      <c r="Y19" s="399"/>
      <c r="Z19" s="399"/>
      <c r="AA19" s="117" t="s">
        <v>205</v>
      </c>
      <c r="AB19" s="204">
        <v>24.3</v>
      </c>
      <c r="AC19" s="205"/>
      <c r="AD19" s="190">
        <v>55.5</v>
      </c>
      <c r="AE19" s="191"/>
      <c r="AF19" s="194">
        <v>110000</v>
      </c>
      <c r="AG19" s="194"/>
      <c r="AH19" s="194"/>
      <c r="AI19" s="195"/>
      <c r="AJ19" s="184" t="s">
        <v>204</v>
      </c>
      <c r="AK19" s="173">
        <v>110000</v>
      </c>
      <c r="AL19" s="174"/>
      <c r="AM19" s="196"/>
      <c r="AN19" s="174"/>
      <c r="AO19" s="173">
        <v>0</v>
      </c>
      <c r="AP19" s="174"/>
    </row>
    <row r="20" spans="1:42" ht="13.5" customHeight="1">
      <c r="A20" s="373"/>
      <c r="B20" s="224" t="s">
        <v>164</v>
      </c>
      <c r="C20" s="255"/>
      <c r="D20" s="255"/>
      <c r="E20" s="255"/>
      <c r="F20" s="255"/>
      <c r="G20" s="225"/>
      <c r="H20" s="256" t="s">
        <v>26</v>
      </c>
      <c r="I20" s="257">
        <f>I12+I18</f>
        <v>5544000</v>
      </c>
      <c r="J20" s="258"/>
      <c r="K20" s="259"/>
      <c r="L20" s="83"/>
      <c r="M20" s="287"/>
      <c r="N20" s="288"/>
      <c r="O20" s="289"/>
      <c r="P20" s="394"/>
      <c r="Q20" s="395"/>
      <c r="R20" s="396"/>
      <c r="S20" s="287"/>
      <c r="T20" s="288"/>
      <c r="U20" s="289"/>
      <c r="V20" s="400" t="s">
        <v>210</v>
      </c>
      <c r="W20" s="401"/>
      <c r="X20" s="401"/>
      <c r="Y20" s="401"/>
      <c r="Z20" s="401"/>
      <c r="AA20" s="118" t="s">
        <v>206</v>
      </c>
      <c r="AB20" s="206" t="s">
        <v>220</v>
      </c>
      <c r="AC20" s="207"/>
      <c r="AD20" s="192"/>
      <c r="AE20" s="193"/>
      <c r="AF20" s="194"/>
      <c r="AG20" s="194"/>
      <c r="AH20" s="194"/>
      <c r="AI20" s="195"/>
      <c r="AJ20" s="185"/>
      <c r="AK20" s="175"/>
      <c r="AL20" s="176"/>
      <c r="AM20" s="197"/>
      <c r="AN20" s="176"/>
      <c r="AO20" s="175"/>
      <c r="AP20" s="176"/>
    </row>
    <row r="21" spans="1:42" ht="13.5" customHeight="1" thickBot="1">
      <c r="A21" s="373"/>
      <c r="B21" s="263"/>
      <c r="C21" s="264"/>
      <c r="D21" s="264"/>
      <c r="E21" s="264"/>
      <c r="F21" s="264"/>
      <c r="G21" s="265"/>
      <c r="H21" s="256"/>
      <c r="I21" s="260"/>
      <c r="J21" s="261"/>
      <c r="K21" s="262"/>
      <c r="L21" s="83"/>
      <c r="M21" s="284" t="s">
        <v>207</v>
      </c>
      <c r="N21" s="285"/>
      <c r="O21" s="286"/>
      <c r="P21" s="391" t="s">
        <v>208</v>
      </c>
      <c r="Q21" s="392"/>
      <c r="R21" s="393"/>
      <c r="S21" s="397" t="s">
        <v>215</v>
      </c>
      <c r="T21" s="285"/>
      <c r="U21" s="286"/>
      <c r="V21" s="398" t="s">
        <v>218</v>
      </c>
      <c r="W21" s="399"/>
      <c r="X21" s="399"/>
      <c r="Y21" s="399"/>
      <c r="Z21" s="399"/>
      <c r="AA21" s="117" t="s">
        <v>205</v>
      </c>
      <c r="AB21" s="204">
        <v>25.3</v>
      </c>
      <c r="AC21" s="205"/>
      <c r="AD21" s="190">
        <v>55.5</v>
      </c>
      <c r="AE21" s="191"/>
      <c r="AF21" s="194">
        <v>230000</v>
      </c>
      <c r="AG21" s="194"/>
      <c r="AH21" s="194">
        <v>2760000</v>
      </c>
      <c r="AI21" s="195"/>
      <c r="AJ21" s="184" t="s">
        <v>204</v>
      </c>
      <c r="AK21" s="173"/>
      <c r="AL21" s="174"/>
      <c r="AM21" s="196"/>
      <c r="AN21" s="174"/>
      <c r="AO21" s="173">
        <v>230000</v>
      </c>
      <c r="AP21" s="174"/>
    </row>
    <row r="22" spans="1:42" ht="13.5" customHeight="1" thickTop="1">
      <c r="A22" s="372" t="s">
        <v>30</v>
      </c>
      <c r="B22" s="439" t="s">
        <v>111</v>
      </c>
      <c r="C22" s="439"/>
      <c r="D22" s="439"/>
      <c r="E22" s="439"/>
      <c r="F22" s="439"/>
      <c r="G22" s="440"/>
      <c r="H22" s="255" t="s">
        <v>27</v>
      </c>
      <c r="I22" s="257">
        <f>W51</f>
        <v>0</v>
      </c>
      <c r="J22" s="258"/>
      <c r="K22" s="259"/>
      <c r="L22" s="83"/>
      <c r="M22" s="287"/>
      <c r="N22" s="288"/>
      <c r="O22" s="289"/>
      <c r="P22" s="394"/>
      <c r="Q22" s="395"/>
      <c r="R22" s="396"/>
      <c r="S22" s="287"/>
      <c r="T22" s="288"/>
      <c r="U22" s="289"/>
      <c r="V22" s="400" t="s">
        <v>210</v>
      </c>
      <c r="W22" s="401"/>
      <c r="X22" s="401"/>
      <c r="Y22" s="401"/>
      <c r="Z22" s="401"/>
      <c r="AA22" s="118" t="s">
        <v>206</v>
      </c>
      <c r="AB22" s="206" t="s">
        <v>221</v>
      </c>
      <c r="AC22" s="207"/>
      <c r="AD22" s="192"/>
      <c r="AE22" s="193"/>
      <c r="AF22" s="194"/>
      <c r="AG22" s="194"/>
      <c r="AH22" s="194"/>
      <c r="AI22" s="195"/>
      <c r="AJ22" s="185"/>
      <c r="AK22" s="175"/>
      <c r="AL22" s="176"/>
      <c r="AM22" s="197"/>
      <c r="AN22" s="176"/>
      <c r="AO22" s="175"/>
      <c r="AP22" s="176"/>
    </row>
    <row r="23" spans="1:42" ht="13.5" customHeight="1">
      <c r="A23" s="373"/>
      <c r="B23" s="306"/>
      <c r="C23" s="306"/>
      <c r="D23" s="306"/>
      <c r="E23" s="306"/>
      <c r="F23" s="306"/>
      <c r="G23" s="307"/>
      <c r="H23" s="256"/>
      <c r="I23" s="260"/>
      <c r="J23" s="261"/>
      <c r="K23" s="262"/>
      <c r="L23" s="83"/>
      <c r="M23" s="284"/>
      <c r="N23" s="285"/>
      <c r="O23" s="286"/>
      <c r="P23" s="391"/>
      <c r="Q23" s="392"/>
      <c r="R23" s="393"/>
      <c r="S23" s="397"/>
      <c r="T23" s="285"/>
      <c r="U23" s="286"/>
      <c r="V23" s="398"/>
      <c r="W23" s="399"/>
      <c r="X23" s="399"/>
      <c r="Y23" s="399"/>
      <c r="Z23" s="399"/>
      <c r="AA23" s="117" t="s">
        <v>205</v>
      </c>
      <c r="AB23" s="204"/>
      <c r="AC23" s="205"/>
      <c r="AD23" s="190"/>
      <c r="AE23" s="191"/>
      <c r="AF23" s="194"/>
      <c r="AG23" s="194"/>
      <c r="AH23" s="194"/>
      <c r="AI23" s="195"/>
      <c r="AJ23" s="184" t="s">
        <v>204</v>
      </c>
      <c r="AK23" s="173"/>
      <c r="AL23" s="174"/>
      <c r="AM23" s="196"/>
      <c r="AN23" s="174"/>
      <c r="AO23" s="173">
        <v>0</v>
      </c>
      <c r="AP23" s="174"/>
    </row>
    <row r="24" spans="1:42" ht="13.5" customHeight="1">
      <c r="A24" s="373"/>
      <c r="B24" s="304" t="s">
        <v>33</v>
      </c>
      <c r="C24" s="304"/>
      <c r="D24" s="304"/>
      <c r="E24" s="304"/>
      <c r="F24" s="304"/>
      <c r="G24" s="305"/>
      <c r="H24" s="255" t="s">
        <v>29</v>
      </c>
      <c r="I24" s="352">
        <f>'収支計算書-裏'!AB19+'収支計算書-裏'!AC88</f>
        <v>1272400</v>
      </c>
      <c r="J24" s="353"/>
      <c r="K24" s="354"/>
      <c r="L24" s="83"/>
      <c r="M24" s="287"/>
      <c r="N24" s="288"/>
      <c r="O24" s="289"/>
      <c r="P24" s="394"/>
      <c r="Q24" s="395"/>
      <c r="R24" s="396"/>
      <c r="S24" s="287"/>
      <c r="T24" s="288"/>
      <c r="U24" s="289"/>
      <c r="V24" s="400"/>
      <c r="W24" s="401"/>
      <c r="X24" s="401"/>
      <c r="Y24" s="401"/>
      <c r="Z24" s="401"/>
      <c r="AA24" s="118" t="s">
        <v>206</v>
      </c>
      <c r="AB24" s="206"/>
      <c r="AC24" s="207"/>
      <c r="AD24" s="192"/>
      <c r="AE24" s="193"/>
      <c r="AF24" s="194"/>
      <c r="AG24" s="194"/>
      <c r="AH24" s="194"/>
      <c r="AI24" s="195"/>
      <c r="AJ24" s="185"/>
      <c r="AK24" s="175"/>
      <c r="AL24" s="176"/>
      <c r="AM24" s="197"/>
      <c r="AN24" s="176"/>
      <c r="AO24" s="175"/>
      <c r="AP24" s="176"/>
    </row>
    <row r="25" spans="1:42" ht="13.5" customHeight="1">
      <c r="A25" s="373"/>
      <c r="B25" s="306"/>
      <c r="C25" s="306"/>
      <c r="D25" s="306"/>
      <c r="E25" s="306"/>
      <c r="F25" s="306"/>
      <c r="G25" s="307"/>
      <c r="H25" s="256"/>
      <c r="I25" s="355"/>
      <c r="J25" s="356"/>
      <c r="K25" s="357"/>
      <c r="L25" s="83"/>
      <c r="M25" s="284"/>
      <c r="N25" s="285"/>
      <c r="O25" s="286"/>
      <c r="P25" s="391"/>
      <c r="Q25" s="392"/>
      <c r="R25" s="393"/>
      <c r="S25" s="397"/>
      <c r="T25" s="285"/>
      <c r="U25" s="286"/>
      <c r="V25" s="398"/>
      <c r="W25" s="399"/>
      <c r="X25" s="399"/>
      <c r="Y25" s="399"/>
      <c r="Z25" s="399"/>
      <c r="AA25" s="117" t="s">
        <v>205</v>
      </c>
      <c r="AB25" s="204"/>
      <c r="AC25" s="205"/>
      <c r="AD25" s="190"/>
      <c r="AE25" s="191"/>
      <c r="AF25" s="194"/>
      <c r="AG25" s="194"/>
      <c r="AH25" s="194"/>
      <c r="AI25" s="195"/>
      <c r="AJ25" s="184" t="s">
        <v>204</v>
      </c>
      <c r="AK25" s="173"/>
      <c r="AL25" s="174"/>
      <c r="AM25" s="196"/>
      <c r="AN25" s="174"/>
      <c r="AO25" s="173">
        <v>0</v>
      </c>
      <c r="AP25" s="174"/>
    </row>
    <row r="26" spans="1:42" ht="13.5" customHeight="1">
      <c r="A26" s="373"/>
      <c r="B26" s="441" t="s">
        <v>112</v>
      </c>
      <c r="C26" s="441"/>
      <c r="D26" s="441"/>
      <c r="E26" s="441"/>
      <c r="F26" s="441"/>
      <c r="G26" s="442"/>
      <c r="H26" s="255" t="s">
        <v>31</v>
      </c>
      <c r="I26" s="340">
        <v>0</v>
      </c>
      <c r="J26" s="341"/>
      <c r="K26" s="342"/>
      <c r="L26" s="83"/>
      <c r="M26" s="287"/>
      <c r="N26" s="288"/>
      <c r="O26" s="289"/>
      <c r="P26" s="394"/>
      <c r="Q26" s="395"/>
      <c r="R26" s="396"/>
      <c r="S26" s="287"/>
      <c r="T26" s="288"/>
      <c r="U26" s="289"/>
      <c r="V26" s="400"/>
      <c r="W26" s="401"/>
      <c r="X26" s="401"/>
      <c r="Y26" s="401"/>
      <c r="Z26" s="401"/>
      <c r="AA26" s="118" t="s">
        <v>206</v>
      </c>
      <c r="AB26" s="206"/>
      <c r="AC26" s="207"/>
      <c r="AD26" s="192"/>
      <c r="AE26" s="193"/>
      <c r="AF26" s="194"/>
      <c r="AG26" s="194"/>
      <c r="AH26" s="194"/>
      <c r="AI26" s="195"/>
      <c r="AJ26" s="185"/>
      <c r="AK26" s="175"/>
      <c r="AL26" s="176"/>
      <c r="AM26" s="197"/>
      <c r="AN26" s="176"/>
      <c r="AO26" s="175"/>
      <c r="AP26" s="176"/>
    </row>
    <row r="27" spans="1:42" ht="13.5" customHeight="1">
      <c r="A27" s="373"/>
      <c r="B27" s="443"/>
      <c r="C27" s="443"/>
      <c r="D27" s="443"/>
      <c r="E27" s="443"/>
      <c r="F27" s="443"/>
      <c r="G27" s="444"/>
      <c r="H27" s="256"/>
      <c r="I27" s="343"/>
      <c r="J27" s="344"/>
      <c r="K27" s="345"/>
      <c r="L27" s="83"/>
      <c r="M27" s="284"/>
      <c r="N27" s="285"/>
      <c r="O27" s="286"/>
      <c r="P27" s="391"/>
      <c r="Q27" s="392"/>
      <c r="R27" s="393"/>
      <c r="S27" s="397"/>
      <c r="T27" s="285"/>
      <c r="U27" s="286"/>
      <c r="V27" s="398"/>
      <c r="W27" s="399"/>
      <c r="X27" s="399"/>
      <c r="Y27" s="399"/>
      <c r="Z27" s="399"/>
      <c r="AA27" s="117" t="s">
        <v>205</v>
      </c>
      <c r="AB27" s="204"/>
      <c r="AC27" s="205"/>
      <c r="AD27" s="190"/>
      <c r="AE27" s="191"/>
      <c r="AF27" s="194"/>
      <c r="AG27" s="194"/>
      <c r="AH27" s="194"/>
      <c r="AI27" s="195"/>
      <c r="AJ27" s="184" t="s">
        <v>204</v>
      </c>
      <c r="AK27" s="173"/>
      <c r="AL27" s="174"/>
      <c r="AM27" s="196"/>
      <c r="AN27" s="174"/>
      <c r="AO27" s="173">
        <v>0</v>
      </c>
      <c r="AP27" s="174"/>
    </row>
    <row r="28" spans="1:42" ht="13.5" customHeight="1">
      <c r="A28" s="373"/>
      <c r="B28" s="250" t="s">
        <v>113</v>
      </c>
      <c r="C28" s="250"/>
      <c r="D28" s="250"/>
      <c r="E28" s="250"/>
      <c r="F28" s="250"/>
      <c r="G28" s="251"/>
      <c r="H28" s="224" t="s">
        <v>32</v>
      </c>
      <c r="I28" s="257">
        <f>'収支計算書-裏'!AF22+'収支計算書-裏'!AF24</f>
        <v>0</v>
      </c>
      <c r="J28" s="258"/>
      <c r="K28" s="259"/>
      <c r="L28" s="83"/>
      <c r="M28" s="287"/>
      <c r="N28" s="288"/>
      <c r="O28" s="289"/>
      <c r="P28" s="394"/>
      <c r="Q28" s="395"/>
      <c r="R28" s="396"/>
      <c r="S28" s="287"/>
      <c r="T28" s="288"/>
      <c r="U28" s="289"/>
      <c r="V28" s="400"/>
      <c r="W28" s="401"/>
      <c r="X28" s="401"/>
      <c r="Y28" s="401"/>
      <c r="Z28" s="401"/>
      <c r="AA28" s="118" t="s">
        <v>206</v>
      </c>
      <c r="AB28" s="206"/>
      <c r="AC28" s="207"/>
      <c r="AD28" s="192"/>
      <c r="AE28" s="193"/>
      <c r="AF28" s="194"/>
      <c r="AG28" s="194"/>
      <c r="AH28" s="194"/>
      <c r="AI28" s="195"/>
      <c r="AJ28" s="185"/>
      <c r="AK28" s="175"/>
      <c r="AL28" s="176"/>
      <c r="AM28" s="197"/>
      <c r="AN28" s="176"/>
      <c r="AO28" s="175"/>
      <c r="AP28" s="176"/>
    </row>
    <row r="29" spans="1:42" ht="13.5" customHeight="1">
      <c r="A29" s="373"/>
      <c r="B29" s="358"/>
      <c r="C29" s="358"/>
      <c r="D29" s="358"/>
      <c r="E29" s="358"/>
      <c r="F29" s="358"/>
      <c r="G29" s="359"/>
      <c r="H29" s="320"/>
      <c r="I29" s="260"/>
      <c r="J29" s="261"/>
      <c r="K29" s="262"/>
      <c r="L29" s="83"/>
      <c r="M29" s="284"/>
      <c r="N29" s="285"/>
      <c r="O29" s="286"/>
      <c r="P29" s="391"/>
      <c r="Q29" s="392"/>
      <c r="R29" s="393"/>
      <c r="S29" s="397"/>
      <c r="T29" s="285"/>
      <c r="U29" s="286"/>
      <c r="V29" s="398"/>
      <c r="W29" s="399"/>
      <c r="X29" s="399"/>
      <c r="Y29" s="399"/>
      <c r="Z29" s="399"/>
      <c r="AA29" s="117" t="s">
        <v>205</v>
      </c>
      <c r="AB29" s="204"/>
      <c r="AC29" s="205"/>
      <c r="AD29" s="190"/>
      <c r="AE29" s="191"/>
      <c r="AF29" s="194"/>
      <c r="AG29" s="194"/>
      <c r="AH29" s="194"/>
      <c r="AI29" s="195"/>
      <c r="AJ29" s="184" t="s">
        <v>204</v>
      </c>
      <c r="AK29" s="173"/>
      <c r="AL29" s="174"/>
      <c r="AM29" s="196"/>
      <c r="AN29" s="174"/>
      <c r="AO29" s="173">
        <v>0</v>
      </c>
      <c r="AP29" s="174"/>
    </row>
    <row r="30" spans="1:42" ht="13.5" customHeight="1">
      <c r="A30" s="373"/>
      <c r="B30" s="250" t="s">
        <v>165</v>
      </c>
      <c r="C30" s="250"/>
      <c r="D30" s="250"/>
      <c r="E30" s="250"/>
      <c r="F30" s="250"/>
      <c r="G30" s="251"/>
      <c r="H30" s="256" t="s">
        <v>34</v>
      </c>
      <c r="I30" s="349">
        <f>'収支計算書-裏'!O22+'収支計算書-裏'!O24</f>
        <v>900000</v>
      </c>
      <c r="J30" s="350"/>
      <c r="K30" s="351"/>
      <c r="L30" s="83"/>
      <c r="M30" s="287"/>
      <c r="N30" s="288"/>
      <c r="O30" s="289"/>
      <c r="P30" s="394"/>
      <c r="Q30" s="395"/>
      <c r="R30" s="396"/>
      <c r="S30" s="287"/>
      <c r="T30" s="288"/>
      <c r="U30" s="289"/>
      <c r="V30" s="400"/>
      <c r="W30" s="401"/>
      <c r="X30" s="401"/>
      <c r="Y30" s="401"/>
      <c r="Z30" s="401"/>
      <c r="AA30" s="118" t="s">
        <v>206</v>
      </c>
      <c r="AB30" s="206"/>
      <c r="AC30" s="207"/>
      <c r="AD30" s="192"/>
      <c r="AE30" s="193"/>
      <c r="AF30" s="194"/>
      <c r="AG30" s="194"/>
      <c r="AH30" s="194"/>
      <c r="AI30" s="195"/>
      <c r="AJ30" s="185"/>
      <c r="AK30" s="175"/>
      <c r="AL30" s="176"/>
      <c r="AM30" s="197"/>
      <c r="AN30" s="176"/>
      <c r="AO30" s="175"/>
      <c r="AP30" s="176"/>
    </row>
    <row r="31" spans="1:42" ht="13.5" customHeight="1">
      <c r="A31" s="373"/>
      <c r="B31" s="253"/>
      <c r="C31" s="253"/>
      <c r="D31" s="253"/>
      <c r="E31" s="253"/>
      <c r="F31" s="253"/>
      <c r="G31" s="254"/>
      <c r="H31" s="256"/>
      <c r="I31" s="260"/>
      <c r="J31" s="261"/>
      <c r="K31" s="262"/>
      <c r="L31" s="83"/>
      <c r="M31" s="284"/>
      <c r="N31" s="285"/>
      <c r="O31" s="286"/>
      <c r="P31" s="391"/>
      <c r="Q31" s="392"/>
      <c r="R31" s="393"/>
      <c r="S31" s="397"/>
      <c r="T31" s="285"/>
      <c r="U31" s="286"/>
      <c r="V31" s="398"/>
      <c r="W31" s="399"/>
      <c r="X31" s="399"/>
      <c r="Y31" s="399"/>
      <c r="Z31" s="399"/>
      <c r="AA31" s="117" t="s">
        <v>205</v>
      </c>
      <c r="AB31" s="204"/>
      <c r="AC31" s="205"/>
      <c r="AD31" s="190"/>
      <c r="AE31" s="191"/>
      <c r="AF31" s="194"/>
      <c r="AG31" s="194"/>
      <c r="AH31" s="194"/>
      <c r="AI31" s="195"/>
      <c r="AJ31" s="184" t="s">
        <v>204</v>
      </c>
      <c r="AK31" s="173"/>
      <c r="AL31" s="174"/>
      <c r="AM31" s="196"/>
      <c r="AN31" s="174"/>
      <c r="AO31" s="173">
        <v>0</v>
      </c>
      <c r="AP31" s="174"/>
    </row>
    <row r="32" spans="1:42" ht="13.5" customHeight="1">
      <c r="A32" s="373"/>
      <c r="B32" s="360" t="s">
        <v>169</v>
      </c>
      <c r="C32" s="249" t="s">
        <v>35</v>
      </c>
      <c r="D32" s="250"/>
      <c r="E32" s="250"/>
      <c r="F32" s="250"/>
      <c r="G32" s="251"/>
      <c r="H32" s="255" t="s">
        <v>170</v>
      </c>
      <c r="I32" s="340">
        <v>506000</v>
      </c>
      <c r="J32" s="341"/>
      <c r="K32" s="342"/>
      <c r="L32" s="83"/>
      <c r="M32" s="287"/>
      <c r="N32" s="288"/>
      <c r="O32" s="289"/>
      <c r="P32" s="394"/>
      <c r="Q32" s="395"/>
      <c r="R32" s="396"/>
      <c r="S32" s="287"/>
      <c r="T32" s="288"/>
      <c r="U32" s="289"/>
      <c r="V32" s="400"/>
      <c r="W32" s="401"/>
      <c r="X32" s="401"/>
      <c r="Y32" s="401"/>
      <c r="Z32" s="401"/>
      <c r="AA32" s="118" t="s">
        <v>206</v>
      </c>
      <c r="AB32" s="206"/>
      <c r="AC32" s="207"/>
      <c r="AD32" s="192"/>
      <c r="AE32" s="193"/>
      <c r="AF32" s="194"/>
      <c r="AG32" s="194"/>
      <c r="AH32" s="194"/>
      <c r="AI32" s="195"/>
      <c r="AJ32" s="185"/>
      <c r="AK32" s="175"/>
      <c r="AL32" s="176"/>
      <c r="AM32" s="197"/>
      <c r="AN32" s="176"/>
      <c r="AO32" s="175"/>
      <c r="AP32" s="176"/>
    </row>
    <row r="33" spans="1:44" ht="13.5" customHeight="1">
      <c r="A33" s="373"/>
      <c r="B33" s="361"/>
      <c r="C33" s="252"/>
      <c r="D33" s="253"/>
      <c r="E33" s="253"/>
      <c r="F33" s="253"/>
      <c r="G33" s="254"/>
      <c r="H33" s="256"/>
      <c r="I33" s="343"/>
      <c r="J33" s="344"/>
      <c r="K33" s="345"/>
      <c r="L33" s="83"/>
      <c r="M33" s="284"/>
      <c r="N33" s="285"/>
      <c r="O33" s="286"/>
      <c r="P33" s="391"/>
      <c r="Q33" s="392"/>
      <c r="R33" s="393"/>
      <c r="S33" s="397"/>
      <c r="T33" s="285"/>
      <c r="U33" s="286"/>
      <c r="V33" s="398"/>
      <c r="W33" s="399"/>
      <c r="X33" s="399"/>
      <c r="Y33" s="399"/>
      <c r="Z33" s="399"/>
      <c r="AA33" s="117" t="s">
        <v>205</v>
      </c>
      <c r="AB33" s="204"/>
      <c r="AC33" s="205"/>
      <c r="AD33" s="190"/>
      <c r="AE33" s="191"/>
      <c r="AF33" s="194"/>
      <c r="AG33" s="194"/>
      <c r="AH33" s="194"/>
      <c r="AI33" s="195"/>
      <c r="AJ33" s="184" t="s">
        <v>204</v>
      </c>
      <c r="AK33" s="173"/>
      <c r="AL33" s="174"/>
      <c r="AM33" s="196"/>
      <c r="AN33" s="174"/>
      <c r="AO33" s="173">
        <v>0</v>
      </c>
      <c r="AP33" s="174"/>
      <c r="AR33" s="55"/>
    </row>
    <row r="34" spans="1:44" ht="13.5" customHeight="1">
      <c r="A34" s="373"/>
      <c r="B34" s="361"/>
      <c r="C34" s="249" t="s">
        <v>166</v>
      </c>
      <c r="D34" s="250"/>
      <c r="E34" s="250"/>
      <c r="F34" s="250"/>
      <c r="G34" s="251"/>
      <c r="H34" s="255" t="s">
        <v>171</v>
      </c>
      <c r="I34" s="340">
        <v>108000</v>
      </c>
      <c r="J34" s="341"/>
      <c r="K34" s="342"/>
      <c r="L34" s="83"/>
      <c r="M34" s="287"/>
      <c r="N34" s="288"/>
      <c r="O34" s="289"/>
      <c r="P34" s="394"/>
      <c r="Q34" s="395"/>
      <c r="R34" s="396"/>
      <c r="S34" s="287"/>
      <c r="T34" s="288"/>
      <c r="U34" s="289"/>
      <c r="V34" s="400"/>
      <c r="W34" s="401"/>
      <c r="X34" s="401"/>
      <c r="Y34" s="401"/>
      <c r="Z34" s="401"/>
      <c r="AA34" s="118" t="s">
        <v>206</v>
      </c>
      <c r="AB34" s="206"/>
      <c r="AC34" s="207"/>
      <c r="AD34" s="192"/>
      <c r="AE34" s="193"/>
      <c r="AF34" s="194"/>
      <c r="AG34" s="194"/>
      <c r="AH34" s="194"/>
      <c r="AI34" s="195"/>
      <c r="AJ34" s="185"/>
      <c r="AK34" s="175"/>
      <c r="AL34" s="176"/>
      <c r="AM34" s="197"/>
      <c r="AN34" s="176"/>
      <c r="AO34" s="175"/>
      <c r="AP34" s="176"/>
      <c r="AR34" s="56"/>
    </row>
    <row r="35" spans="1:44" ht="13.5" customHeight="1">
      <c r="A35" s="373"/>
      <c r="B35" s="361"/>
      <c r="C35" s="252"/>
      <c r="D35" s="253"/>
      <c r="E35" s="253"/>
      <c r="F35" s="253"/>
      <c r="G35" s="254"/>
      <c r="H35" s="256"/>
      <c r="I35" s="343"/>
      <c r="J35" s="344"/>
      <c r="K35" s="345"/>
      <c r="L35" s="83"/>
      <c r="M35" s="470" t="s">
        <v>28</v>
      </c>
      <c r="N35" s="471"/>
      <c r="O35" s="472"/>
      <c r="P35" s="476"/>
      <c r="Q35" s="477"/>
      <c r="R35" s="478"/>
      <c r="S35" s="482"/>
      <c r="T35" s="483"/>
      <c r="U35" s="484"/>
      <c r="V35" s="198"/>
      <c r="W35" s="199"/>
      <c r="X35" s="199"/>
      <c r="Y35" s="199"/>
      <c r="Z35" s="200"/>
      <c r="AA35" s="198"/>
      <c r="AB35" s="199"/>
      <c r="AC35" s="200"/>
      <c r="AD35" s="177"/>
      <c r="AE35" s="178"/>
      <c r="AF35" s="181"/>
      <c r="AG35" s="181"/>
      <c r="AH35" s="182">
        <f>SUM(AH15:AI34)</f>
        <v>5110000</v>
      </c>
      <c r="AI35" s="183"/>
      <c r="AJ35" s="184" t="s">
        <v>204</v>
      </c>
      <c r="AK35" s="186">
        <f>SUM(AK15:AL34)</f>
        <v>410000</v>
      </c>
      <c r="AL35" s="187"/>
      <c r="AM35" s="186">
        <f>SUM(AM15:AN34)</f>
        <v>24000</v>
      </c>
      <c r="AN35" s="187"/>
      <c r="AO35" s="186">
        <f>SUM(AO15:AP34)</f>
        <v>490000</v>
      </c>
      <c r="AP35" s="187"/>
      <c r="AR35" s="55"/>
    </row>
    <row r="36" spans="1:44" ht="13.5" customHeight="1">
      <c r="A36" s="373"/>
      <c r="B36" s="361"/>
      <c r="C36" s="249" t="s">
        <v>20</v>
      </c>
      <c r="D36" s="250"/>
      <c r="E36" s="250"/>
      <c r="F36" s="250"/>
      <c r="G36" s="251"/>
      <c r="H36" s="255" t="s">
        <v>172</v>
      </c>
      <c r="I36" s="349">
        <f>'収支計算書-裏'!O28+'収支計算書-裏'!O30+'収支計算書-裏'!O32</f>
        <v>0</v>
      </c>
      <c r="J36" s="350"/>
      <c r="K36" s="351"/>
      <c r="L36" s="83"/>
      <c r="M36" s="473"/>
      <c r="N36" s="474"/>
      <c r="O36" s="475"/>
      <c r="P36" s="479"/>
      <c r="Q36" s="480"/>
      <c r="R36" s="481"/>
      <c r="S36" s="485"/>
      <c r="T36" s="486"/>
      <c r="U36" s="487"/>
      <c r="V36" s="201"/>
      <c r="W36" s="202"/>
      <c r="X36" s="202"/>
      <c r="Y36" s="202"/>
      <c r="Z36" s="203"/>
      <c r="AA36" s="201"/>
      <c r="AB36" s="202"/>
      <c r="AC36" s="203"/>
      <c r="AD36" s="179"/>
      <c r="AE36" s="180"/>
      <c r="AF36" s="181"/>
      <c r="AG36" s="181"/>
      <c r="AH36" s="182"/>
      <c r="AI36" s="183"/>
      <c r="AJ36" s="185"/>
      <c r="AK36" s="188"/>
      <c r="AL36" s="189"/>
      <c r="AM36" s="188"/>
      <c r="AN36" s="189"/>
      <c r="AO36" s="188"/>
      <c r="AP36" s="189"/>
      <c r="AR36" s="55"/>
    </row>
    <row r="37" spans="1:44" ht="13.5" customHeight="1">
      <c r="A37" s="373"/>
      <c r="B37" s="361"/>
      <c r="C37" s="252"/>
      <c r="D37" s="253"/>
      <c r="E37" s="253"/>
      <c r="F37" s="253"/>
      <c r="G37" s="254"/>
      <c r="H37" s="256"/>
      <c r="I37" s="260"/>
      <c r="J37" s="261"/>
      <c r="K37" s="262"/>
      <c r="L37" s="83"/>
      <c r="AE37" s="84"/>
      <c r="AF37" s="85"/>
      <c r="AG37" s="85"/>
      <c r="AH37" s="85"/>
      <c r="AI37" s="85"/>
      <c r="AJ37" s="85"/>
      <c r="AK37" s="85"/>
      <c r="AL37" s="85"/>
      <c r="AM37" s="86"/>
      <c r="AN37" s="86"/>
      <c r="AO37" s="86"/>
      <c r="AP37" s="86"/>
      <c r="AR37" s="55"/>
    </row>
    <row r="38" spans="1:44" ht="13.5" customHeight="1">
      <c r="A38" s="373"/>
      <c r="B38" s="361"/>
      <c r="C38" s="362" t="s">
        <v>224</v>
      </c>
      <c r="D38" s="363"/>
      <c r="E38" s="363"/>
      <c r="F38" s="363"/>
      <c r="G38" s="364"/>
      <c r="H38" s="255" t="s">
        <v>173</v>
      </c>
      <c r="I38" s="349">
        <f>'収支計算書-裏'!AB28+'収支計算書-裏'!AB30</f>
        <v>0</v>
      </c>
      <c r="J38" s="350"/>
      <c r="K38" s="351"/>
      <c r="L38" s="83"/>
      <c r="AR38" s="55"/>
    </row>
    <row r="39" spans="1:42" ht="13.5" customHeight="1">
      <c r="A39" s="373"/>
      <c r="B39" s="361"/>
      <c r="C39" s="365"/>
      <c r="D39" s="366"/>
      <c r="E39" s="366"/>
      <c r="F39" s="366"/>
      <c r="G39" s="367"/>
      <c r="H39" s="256"/>
      <c r="I39" s="260"/>
      <c r="J39" s="261"/>
      <c r="K39" s="262"/>
      <c r="L39" s="83"/>
      <c r="AM39" s="3"/>
      <c r="AN39" s="14"/>
      <c r="AO39" s="14"/>
      <c r="AP39" s="14"/>
    </row>
    <row r="40" spans="1:42" ht="13.5" customHeight="1">
      <c r="A40" s="373"/>
      <c r="B40" s="361"/>
      <c r="C40" s="249" t="s">
        <v>167</v>
      </c>
      <c r="D40" s="250"/>
      <c r="E40" s="250"/>
      <c r="F40" s="250"/>
      <c r="G40" s="251"/>
      <c r="H40" s="255" t="s">
        <v>174</v>
      </c>
      <c r="I40" s="340">
        <v>1200</v>
      </c>
      <c r="J40" s="341"/>
      <c r="K40" s="342"/>
      <c r="L40" s="83"/>
      <c r="AM40" s="3"/>
      <c r="AN40" s="14"/>
      <c r="AO40" s="14"/>
      <c r="AP40" s="14"/>
    </row>
    <row r="41" spans="1:42" ht="13.5" customHeight="1">
      <c r="A41" s="373"/>
      <c r="B41" s="361"/>
      <c r="C41" s="252"/>
      <c r="D41" s="253"/>
      <c r="E41" s="253"/>
      <c r="F41" s="253"/>
      <c r="G41" s="254"/>
      <c r="H41" s="256"/>
      <c r="I41" s="343"/>
      <c r="J41" s="344"/>
      <c r="K41" s="345"/>
      <c r="L41" s="83"/>
      <c r="AM41" s="3"/>
      <c r="AN41" s="14"/>
      <c r="AO41" s="14"/>
      <c r="AP41" s="14"/>
    </row>
    <row r="42" spans="1:42" ht="13.5" customHeight="1">
      <c r="A42" s="373"/>
      <c r="B42" s="361"/>
      <c r="C42" s="249" t="s">
        <v>24</v>
      </c>
      <c r="D42" s="250"/>
      <c r="E42" s="250"/>
      <c r="F42" s="250"/>
      <c r="G42" s="251"/>
      <c r="H42" s="255" t="s">
        <v>175</v>
      </c>
      <c r="I42" s="349">
        <f>I32+I34+I36+I38+I40</f>
        <v>615200</v>
      </c>
      <c r="J42" s="350"/>
      <c r="K42" s="351"/>
      <c r="L42" s="83"/>
      <c r="M42" s="1" t="s">
        <v>115</v>
      </c>
      <c r="AO42" s="14"/>
      <c r="AP42" s="14"/>
    </row>
    <row r="43" spans="1:45" ht="13.5" customHeight="1">
      <c r="A43" s="373"/>
      <c r="B43" s="361"/>
      <c r="C43" s="445" t="s">
        <v>168</v>
      </c>
      <c r="D43" s="358"/>
      <c r="E43" s="358"/>
      <c r="F43" s="358"/>
      <c r="G43" s="359"/>
      <c r="H43" s="256"/>
      <c r="I43" s="260"/>
      <c r="J43" s="261"/>
      <c r="K43" s="262"/>
      <c r="L43" s="83"/>
      <c r="M43" s="272" t="s">
        <v>3</v>
      </c>
      <c r="N43" s="273"/>
      <c r="O43" s="273"/>
      <c r="P43" s="273"/>
      <c r="Q43" s="274"/>
      <c r="R43" s="224" t="s">
        <v>116</v>
      </c>
      <c r="S43" s="225"/>
      <c r="T43" s="224" t="s">
        <v>111</v>
      </c>
      <c r="U43" s="255"/>
      <c r="V43" s="255"/>
      <c r="W43" s="218" t="s">
        <v>16</v>
      </c>
      <c r="X43" s="219"/>
      <c r="Y43" s="220"/>
      <c r="Z43" s="224" t="s">
        <v>17</v>
      </c>
      <c r="AA43" s="255"/>
      <c r="AB43" s="255"/>
      <c r="AC43" s="255"/>
      <c r="AD43" s="225"/>
      <c r="AF43" s="1" t="s">
        <v>45</v>
      </c>
      <c r="AQ43" s="4"/>
      <c r="AR43" s="13"/>
      <c r="AS43" s="5"/>
    </row>
    <row r="44" spans="1:45" ht="13.5" customHeight="1">
      <c r="A44" s="373"/>
      <c r="B44" s="224" t="s">
        <v>39</v>
      </c>
      <c r="C44" s="255"/>
      <c r="D44" s="255"/>
      <c r="E44" s="255"/>
      <c r="F44" s="255"/>
      <c r="G44" s="225"/>
      <c r="H44" s="255" t="s">
        <v>176</v>
      </c>
      <c r="I44" s="257">
        <f>I22+I24+I26+I28+I30+I42</f>
        <v>2787600</v>
      </c>
      <c r="J44" s="258"/>
      <c r="K44" s="259"/>
      <c r="L44" s="82"/>
      <c r="M44" s="275"/>
      <c r="N44" s="276"/>
      <c r="O44" s="276"/>
      <c r="P44" s="276"/>
      <c r="Q44" s="277"/>
      <c r="R44" s="320" t="s">
        <v>117</v>
      </c>
      <c r="S44" s="322"/>
      <c r="T44" s="318" t="s">
        <v>118</v>
      </c>
      <c r="U44" s="256"/>
      <c r="V44" s="256"/>
      <c r="W44" s="221"/>
      <c r="X44" s="222"/>
      <c r="Y44" s="223"/>
      <c r="Z44" s="318"/>
      <c r="AA44" s="256"/>
      <c r="AB44" s="256"/>
      <c r="AC44" s="256"/>
      <c r="AD44" s="319"/>
      <c r="AF44" s="224" t="s">
        <v>3</v>
      </c>
      <c r="AG44" s="255"/>
      <c r="AH44" s="255"/>
      <c r="AI44" s="255"/>
      <c r="AJ44" s="255"/>
      <c r="AK44" s="255"/>
      <c r="AL44" s="225"/>
      <c r="AM44" s="255" t="s">
        <v>47</v>
      </c>
      <c r="AN44" s="225"/>
      <c r="AO44" s="272" t="s">
        <v>188</v>
      </c>
      <c r="AP44" s="225"/>
      <c r="AQ44" s="4"/>
      <c r="AR44" s="4"/>
      <c r="AS44" s="4"/>
    </row>
    <row r="45" spans="1:45" ht="13.5" customHeight="1">
      <c r="A45" s="438"/>
      <c r="B45" s="320" t="s">
        <v>177</v>
      </c>
      <c r="C45" s="321"/>
      <c r="D45" s="321"/>
      <c r="E45" s="321"/>
      <c r="F45" s="321"/>
      <c r="G45" s="322"/>
      <c r="H45" s="256"/>
      <c r="I45" s="260"/>
      <c r="J45" s="261"/>
      <c r="K45" s="262"/>
      <c r="L45" s="82"/>
      <c r="M45" s="308" t="s">
        <v>123</v>
      </c>
      <c r="N45" s="309"/>
      <c r="O45" s="309"/>
      <c r="P45" s="309"/>
      <c r="Q45" s="310"/>
      <c r="R45" s="278">
        <v>12</v>
      </c>
      <c r="S45" s="279"/>
      <c r="T45" s="266">
        <v>0</v>
      </c>
      <c r="U45" s="267"/>
      <c r="V45" s="268"/>
      <c r="W45" s="325"/>
      <c r="X45" s="326"/>
      <c r="Y45" s="327"/>
      <c r="Z45" s="328">
        <v>9700</v>
      </c>
      <c r="AA45" s="328"/>
      <c r="AB45" s="328"/>
      <c r="AC45" s="328"/>
      <c r="AD45" s="329"/>
      <c r="AF45" s="112"/>
      <c r="AG45" s="113"/>
      <c r="AH45" s="113"/>
      <c r="AI45" s="18"/>
      <c r="AJ45" s="18"/>
      <c r="AK45" s="52" t="s">
        <v>68</v>
      </c>
      <c r="AL45" s="81"/>
      <c r="AM45" s="321"/>
      <c r="AN45" s="322"/>
      <c r="AO45" s="318"/>
      <c r="AP45" s="319"/>
      <c r="AQ45" s="4"/>
      <c r="AR45" s="4"/>
      <c r="AS45" s="4"/>
    </row>
    <row r="46" spans="1:45" ht="13.5" customHeight="1">
      <c r="A46" s="224" t="s">
        <v>178</v>
      </c>
      <c r="B46" s="255"/>
      <c r="C46" s="255"/>
      <c r="D46" s="255"/>
      <c r="E46" s="255"/>
      <c r="F46" s="255"/>
      <c r="G46" s="225"/>
      <c r="H46" s="255" t="s">
        <v>38</v>
      </c>
      <c r="I46" s="257">
        <f>I20-I44</f>
        <v>2756400</v>
      </c>
      <c r="J46" s="258"/>
      <c r="K46" s="259"/>
      <c r="L46" s="82"/>
      <c r="M46" s="311"/>
      <c r="N46" s="312"/>
      <c r="O46" s="312"/>
      <c r="P46" s="312"/>
      <c r="Q46" s="313"/>
      <c r="R46" s="280"/>
      <c r="S46" s="281"/>
      <c r="T46" s="269"/>
      <c r="U46" s="270"/>
      <c r="V46" s="271"/>
      <c r="W46" s="290"/>
      <c r="X46" s="291"/>
      <c r="Y46" s="292"/>
      <c r="Z46" s="330"/>
      <c r="AA46" s="330"/>
      <c r="AB46" s="330"/>
      <c r="AC46" s="330"/>
      <c r="AD46" s="331"/>
      <c r="AF46" s="429" t="s">
        <v>69</v>
      </c>
      <c r="AG46" s="433"/>
      <c r="AH46" s="433"/>
      <c r="AI46" s="433"/>
      <c r="AJ46" s="433"/>
      <c r="AK46" s="433"/>
      <c r="AL46" s="115"/>
      <c r="AM46" s="429" t="s">
        <v>71</v>
      </c>
      <c r="AN46" s="430"/>
      <c r="AO46" s="429">
        <v>1</v>
      </c>
      <c r="AP46" s="119"/>
      <c r="AQ46" s="87"/>
      <c r="AR46" s="87"/>
      <c r="AS46" s="82"/>
    </row>
    <row r="47" spans="1:45" ht="13.5" customHeight="1">
      <c r="A47" s="320" t="s">
        <v>179</v>
      </c>
      <c r="B47" s="321"/>
      <c r="C47" s="321"/>
      <c r="D47" s="321"/>
      <c r="E47" s="321"/>
      <c r="F47" s="321"/>
      <c r="G47" s="322"/>
      <c r="H47" s="256"/>
      <c r="I47" s="260"/>
      <c r="J47" s="261"/>
      <c r="K47" s="262"/>
      <c r="L47" s="82"/>
      <c r="M47" s="57"/>
      <c r="N47" s="58"/>
      <c r="O47" s="58" t="s">
        <v>119</v>
      </c>
      <c r="P47" s="148">
        <v>25</v>
      </c>
      <c r="Q47" s="59" t="s">
        <v>120</v>
      </c>
      <c r="R47" s="282"/>
      <c r="S47" s="283"/>
      <c r="T47" s="270">
        <v>0</v>
      </c>
      <c r="U47" s="270"/>
      <c r="V47" s="270"/>
      <c r="W47" s="332">
        <f>T45+T47</f>
        <v>0</v>
      </c>
      <c r="X47" s="333"/>
      <c r="Y47" s="334"/>
      <c r="Z47" s="338"/>
      <c r="AA47" s="338"/>
      <c r="AB47" s="338"/>
      <c r="AC47" s="338"/>
      <c r="AD47" s="339"/>
      <c r="AF47" s="89"/>
      <c r="AG47" s="90"/>
      <c r="AH47" s="90"/>
      <c r="AI47" s="91"/>
      <c r="AJ47" s="91"/>
      <c r="AK47" s="434" t="s">
        <v>70</v>
      </c>
      <c r="AL47" s="435"/>
      <c r="AM47" s="431"/>
      <c r="AN47" s="432"/>
      <c r="AO47" s="431"/>
      <c r="AP47" s="120" t="s">
        <v>10</v>
      </c>
      <c r="AQ47" s="87"/>
      <c r="AR47" s="87"/>
      <c r="AS47" s="82"/>
    </row>
    <row r="48" spans="1:45" ht="13.5" customHeight="1">
      <c r="A48" s="224" t="s">
        <v>180</v>
      </c>
      <c r="B48" s="255"/>
      <c r="C48" s="255"/>
      <c r="D48" s="255"/>
      <c r="E48" s="255"/>
      <c r="F48" s="255"/>
      <c r="G48" s="225"/>
      <c r="H48" s="255" t="s">
        <v>40</v>
      </c>
      <c r="I48" s="340">
        <v>0</v>
      </c>
      <c r="J48" s="341"/>
      <c r="K48" s="342"/>
      <c r="L48" s="55"/>
      <c r="M48" s="60"/>
      <c r="N48" s="61"/>
      <c r="O48" s="61"/>
      <c r="P48" s="61"/>
      <c r="Q48" s="62"/>
      <c r="R48" s="278"/>
      <c r="S48" s="279"/>
      <c r="T48" s="266"/>
      <c r="U48" s="267"/>
      <c r="V48" s="268"/>
      <c r="W48" s="325"/>
      <c r="X48" s="326"/>
      <c r="Y48" s="327"/>
      <c r="Z48" s="328">
        <v>0</v>
      </c>
      <c r="AA48" s="328"/>
      <c r="AB48" s="328"/>
      <c r="AC48" s="328"/>
      <c r="AD48" s="329"/>
      <c r="AF48" s="429"/>
      <c r="AG48" s="433"/>
      <c r="AH48" s="433"/>
      <c r="AI48" s="433"/>
      <c r="AJ48" s="433"/>
      <c r="AK48" s="433"/>
      <c r="AL48" s="115"/>
      <c r="AM48" s="429"/>
      <c r="AN48" s="430"/>
      <c r="AO48" s="429"/>
      <c r="AP48" s="119"/>
      <c r="AQ48" s="87"/>
      <c r="AR48" s="87"/>
      <c r="AS48" s="82"/>
    </row>
    <row r="49" spans="1:45" ht="13.5" customHeight="1">
      <c r="A49" s="320"/>
      <c r="B49" s="321"/>
      <c r="C49" s="321"/>
      <c r="D49" s="321"/>
      <c r="E49" s="321"/>
      <c r="F49" s="321"/>
      <c r="G49" s="322"/>
      <c r="H49" s="321"/>
      <c r="I49" s="343"/>
      <c r="J49" s="344"/>
      <c r="K49" s="345"/>
      <c r="L49" s="55"/>
      <c r="M49" s="65" t="s">
        <v>121</v>
      </c>
      <c r="N49" s="63"/>
      <c r="O49" s="147"/>
      <c r="P49" s="66" t="s">
        <v>122</v>
      </c>
      <c r="Q49" s="64"/>
      <c r="R49" s="280"/>
      <c r="S49" s="281"/>
      <c r="T49" s="269"/>
      <c r="U49" s="270"/>
      <c r="V49" s="271"/>
      <c r="W49" s="290"/>
      <c r="X49" s="291"/>
      <c r="Y49" s="292"/>
      <c r="Z49" s="330"/>
      <c r="AA49" s="330"/>
      <c r="AB49" s="330"/>
      <c r="AC49" s="330"/>
      <c r="AD49" s="331"/>
      <c r="AF49" s="89"/>
      <c r="AG49" s="90"/>
      <c r="AH49" s="90"/>
      <c r="AI49" s="91"/>
      <c r="AJ49" s="91"/>
      <c r="AK49" s="434"/>
      <c r="AL49" s="435"/>
      <c r="AM49" s="431"/>
      <c r="AN49" s="432"/>
      <c r="AO49" s="431"/>
      <c r="AP49" s="120"/>
      <c r="AQ49" s="87"/>
      <c r="AR49" s="87"/>
      <c r="AS49" s="82"/>
    </row>
    <row r="50" spans="1:45" ht="13.5" customHeight="1">
      <c r="A50" s="346" t="s">
        <v>44</v>
      </c>
      <c r="B50" s="347"/>
      <c r="C50" s="347"/>
      <c r="D50" s="347"/>
      <c r="E50" s="347"/>
      <c r="F50" s="347"/>
      <c r="G50" s="348"/>
      <c r="H50" s="436" t="s">
        <v>114</v>
      </c>
      <c r="I50" s="257">
        <f>I46-I48</f>
        <v>2756400</v>
      </c>
      <c r="J50" s="258"/>
      <c r="K50" s="259"/>
      <c r="L50" s="53"/>
      <c r="M50" s="57"/>
      <c r="N50" s="58"/>
      <c r="O50" s="58"/>
      <c r="P50" s="58"/>
      <c r="Q50" s="59"/>
      <c r="R50" s="282"/>
      <c r="S50" s="283"/>
      <c r="T50" s="270"/>
      <c r="U50" s="270"/>
      <c r="V50" s="270"/>
      <c r="W50" s="332">
        <f>T48+T50</f>
        <v>0</v>
      </c>
      <c r="X50" s="333"/>
      <c r="Y50" s="334"/>
      <c r="Z50" s="330"/>
      <c r="AA50" s="330"/>
      <c r="AB50" s="330"/>
      <c r="AC50" s="330"/>
      <c r="AD50" s="331"/>
      <c r="AF50" s="429"/>
      <c r="AG50" s="433"/>
      <c r="AH50" s="433"/>
      <c r="AI50" s="433"/>
      <c r="AJ50" s="433"/>
      <c r="AK50" s="433"/>
      <c r="AL50" s="115"/>
      <c r="AM50" s="429"/>
      <c r="AN50" s="430"/>
      <c r="AO50" s="429"/>
      <c r="AP50" s="119"/>
      <c r="AQ50" s="87"/>
      <c r="AR50" s="87"/>
      <c r="AS50" s="82"/>
    </row>
    <row r="51" spans="1:45" ht="13.5" customHeight="1">
      <c r="A51" s="335" t="s">
        <v>181</v>
      </c>
      <c r="B51" s="336"/>
      <c r="C51" s="336"/>
      <c r="D51" s="336"/>
      <c r="E51" s="336"/>
      <c r="F51" s="336"/>
      <c r="G51" s="337"/>
      <c r="H51" s="437"/>
      <c r="I51" s="260"/>
      <c r="J51" s="261"/>
      <c r="K51" s="262"/>
      <c r="L51" s="54"/>
      <c r="M51" s="67"/>
      <c r="N51" s="50"/>
      <c r="O51" s="272" t="s">
        <v>124</v>
      </c>
      <c r="P51" s="255"/>
      <c r="Q51" s="225"/>
      <c r="R51" s="419">
        <f>R45+R48</f>
        <v>12</v>
      </c>
      <c r="S51" s="420"/>
      <c r="T51" s="314">
        <f>T45+T48</f>
        <v>0</v>
      </c>
      <c r="U51" s="315"/>
      <c r="V51" s="316"/>
      <c r="W51" s="293">
        <f>W47+W50</f>
        <v>0</v>
      </c>
      <c r="X51" s="294"/>
      <c r="Y51" s="295"/>
      <c r="Z51" s="293">
        <f>Z45+Z48</f>
        <v>9700</v>
      </c>
      <c r="AA51" s="294"/>
      <c r="AB51" s="294"/>
      <c r="AC51" s="294"/>
      <c r="AD51" s="295"/>
      <c r="AF51" s="89"/>
      <c r="AG51" s="90"/>
      <c r="AH51" s="90"/>
      <c r="AI51" s="91"/>
      <c r="AJ51" s="91"/>
      <c r="AK51" s="434"/>
      <c r="AL51" s="435"/>
      <c r="AM51" s="431"/>
      <c r="AN51" s="432"/>
      <c r="AO51" s="431"/>
      <c r="AP51" s="120"/>
      <c r="AQ51" s="87"/>
      <c r="AR51" s="87"/>
      <c r="AS51" s="82"/>
    </row>
    <row r="52" spans="1:45" ht="13.5" customHeight="1">
      <c r="A52" s="451" t="s">
        <v>182</v>
      </c>
      <c r="B52" s="452"/>
      <c r="C52" s="452"/>
      <c r="D52" s="452"/>
      <c r="E52" s="452"/>
      <c r="F52" s="452"/>
      <c r="G52" s="452"/>
      <c r="H52" s="453"/>
      <c r="I52" s="340">
        <v>0</v>
      </c>
      <c r="J52" s="341"/>
      <c r="K52" s="342"/>
      <c r="M52" s="323" t="s">
        <v>28</v>
      </c>
      <c r="N52" s="324"/>
      <c r="O52" s="318"/>
      <c r="P52" s="256"/>
      <c r="Q52" s="319"/>
      <c r="R52" s="421"/>
      <c r="S52" s="422"/>
      <c r="T52" s="302"/>
      <c r="U52" s="303"/>
      <c r="V52" s="317"/>
      <c r="W52" s="296"/>
      <c r="X52" s="297"/>
      <c r="Y52" s="298"/>
      <c r="Z52" s="296"/>
      <c r="AA52" s="297"/>
      <c r="AB52" s="297"/>
      <c r="AC52" s="297"/>
      <c r="AD52" s="298"/>
      <c r="AF52" s="109"/>
      <c r="AG52" s="110"/>
      <c r="AH52" s="110"/>
      <c r="AI52" s="110"/>
      <c r="AJ52" s="110"/>
      <c r="AK52" s="110"/>
      <c r="AL52" s="111"/>
      <c r="AM52" s="111"/>
      <c r="AN52" s="68"/>
      <c r="AO52" s="425">
        <f>AO46+AO48+AO50</f>
        <v>1</v>
      </c>
      <c r="AP52" s="426"/>
      <c r="AQ52" s="88"/>
      <c r="AR52" s="88"/>
      <c r="AS52" s="82"/>
    </row>
    <row r="53" spans="1:45" ht="13.5" customHeight="1">
      <c r="A53" s="454"/>
      <c r="B53" s="455"/>
      <c r="C53" s="455"/>
      <c r="D53" s="455"/>
      <c r="E53" s="455"/>
      <c r="F53" s="455"/>
      <c r="G53" s="455"/>
      <c r="H53" s="456"/>
      <c r="I53" s="343"/>
      <c r="J53" s="344"/>
      <c r="K53" s="345"/>
      <c r="M53" s="51"/>
      <c r="N53" s="52"/>
      <c r="O53" s="320"/>
      <c r="P53" s="321"/>
      <c r="Q53" s="322"/>
      <c r="R53" s="423"/>
      <c r="S53" s="424"/>
      <c r="T53" s="302">
        <f>T47+T50</f>
        <v>0</v>
      </c>
      <c r="U53" s="303"/>
      <c r="V53" s="303"/>
      <c r="W53" s="299"/>
      <c r="X53" s="300"/>
      <c r="Y53" s="301"/>
      <c r="Z53" s="299"/>
      <c r="AA53" s="300"/>
      <c r="AB53" s="300"/>
      <c r="AC53" s="300"/>
      <c r="AD53" s="301"/>
      <c r="AF53" s="112"/>
      <c r="AG53" s="113"/>
      <c r="AH53" s="113"/>
      <c r="AI53" s="113"/>
      <c r="AJ53" s="113"/>
      <c r="AK53" s="113"/>
      <c r="AL53" s="114"/>
      <c r="AM53" s="114"/>
      <c r="AN53" s="69"/>
      <c r="AO53" s="427"/>
      <c r="AP53" s="428"/>
      <c r="AQ53" s="88"/>
      <c r="AR53" s="88"/>
      <c r="AS53" s="82"/>
    </row>
  </sheetData>
  <sheetProtection/>
  <mergeCells count="309">
    <mergeCell ref="V24:Z24"/>
    <mergeCell ref="V25:Z25"/>
    <mergeCell ref="V32:Z32"/>
    <mergeCell ref="V33:Z33"/>
    <mergeCell ref="V35:Z36"/>
    <mergeCell ref="V26:Z26"/>
    <mergeCell ref="V27:Z27"/>
    <mergeCell ref="V28:Z28"/>
    <mergeCell ref="V29:Z29"/>
    <mergeCell ref="V30:Z30"/>
    <mergeCell ref="V31:Z31"/>
    <mergeCell ref="S33:U34"/>
    <mergeCell ref="S35:U36"/>
    <mergeCell ref="V17:Z17"/>
    <mergeCell ref="V18:Z18"/>
    <mergeCell ref="V19:Z19"/>
    <mergeCell ref="V20:Z20"/>
    <mergeCell ref="V21:Z21"/>
    <mergeCell ref="V22:Z22"/>
    <mergeCell ref="V23:Z23"/>
    <mergeCell ref="V34:Z34"/>
    <mergeCell ref="M33:O34"/>
    <mergeCell ref="P35:R36"/>
    <mergeCell ref="S17:U18"/>
    <mergeCell ref="S19:U20"/>
    <mergeCell ref="S21:U22"/>
    <mergeCell ref="S23:U24"/>
    <mergeCell ref="S25:U26"/>
    <mergeCell ref="S27:U28"/>
    <mergeCell ref="S29:U30"/>
    <mergeCell ref="S31:U32"/>
    <mergeCell ref="AB21:AC21"/>
    <mergeCell ref="AF21:AG22"/>
    <mergeCell ref="M35:O36"/>
    <mergeCell ref="P17:R18"/>
    <mergeCell ref="P19:R20"/>
    <mergeCell ref="P21:R22"/>
    <mergeCell ref="P23:R24"/>
    <mergeCell ref="P25:R26"/>
    <mergeCell ref="P27:R28"/>
    <mergeCell ref="P29:R30"/>
    <mergeCell ref="AO12:AP13"/>
    <mergeCell ref="AO14:AP14"/>
    <mergeCell ref="AF15:AG16"/>
    <mergeCell ref="AH15:AI16"/>
    <mergeCell ref="AK15:AL16"/>
    <mergeCell ref="AD15:AE16"/>
    <mergeCell ref="AJ13:AL14"/>
    <mergeCell ref="AM15:AN16"/>
    <mergeCell ref="AF13:AI13"/>
    <mergeCell ref="AF14:AG14"/>
    <mergeCell ref="AA12:AC14"/>
    <mergeCell ref="P31:R32"/>
    <mergeCell ref="P33:R34"/>
    <mergeCell ref="M23:O24"/>
    <mergeCell ref="M25:O26"/>
    <mergeCell ref="M27:O28"/>
    <mergeCell ref="M29:O30"/>
    <mergeCell ref="AB16:AC16"/>
    <mergeCell ref="AB22:AC22"/>
    <mergeCell ref="AB17:AC17"/>
    <mergeCell ref="AF12:AN12"/>
    <mergeCell ref="M12:O14"/>
    <mergeCell ref="A52:H53"/>
    <mergeCell ref="I50:K51"/>
    <mergeCell ref="I52:K53"/>
    <mergeCell ref="C14:G14"/>
    <mergeCell ref="C15:G15"/>
    <mergeCell ref="C16:G16"/>
    <mergeCell ref="C17:G17"/>
    <mergeCell ref="C40:G41"/>
    <mergeCell ref="A22:A45"/>
    <mergeCell ref="B44:G44"/>
    <mergeCell ref="B45:G45"/>
    <mergeCell ref="C36:G37"/>
    <mergeCell ref="B22:G23"/>
    <mergeCell ref="B26:G27"/>
    <mergeCell ref="C42:G42"/>
    <mergeCell ref="C43:G43"/>
    <mergeCell ref="AM44:AN45"/>
    <mergeCell ref="AO44:AP45"/>
    <mergeCell ref="AO46:AO47"/>
    <mergeCell ref="AF44:AL44"/>
    <mergeCell ref="AM46:AN47"/>
    <mergeCell ref="AF46:AK46"/>
    <mergeCell ref="AK47:AL47"/>
    <mergeCell ref="AO52:AP53"/>
    <mergeCell ref="AM48:AN49"/>
    <mergeCell ref="AM50:AN51"/>
    <mergeCell ref="AO48:AO49"/>
    <mergeCell ref="AO50:AO51"/>
    <mergeCell ref="AF48:AK48"/>
    <mergeCell ref="AK49:AL49"/>
    <mergeCell ref="AF50:AK50"/>
    <mergeCell ref="AK51:AL51"/>
    <mergeCell ref="AB3:AG4"/>
    <mergeCell ref="AH3:AH4"/>
    <mergeCell ref="N2:O4"/>
    <mergeCell ref="P2:X4"/>
    <mergeCell ref="Y2:Z2"/>
    <mergeCell ref="R51:S53"/>
    <mergeCell ref="W51:Y53"/>
    <mergeCell ref="W47:Y47"/>
    <mergeCell ref="M17:O18"/>
    <mergeCell ref="AB15:AC15"/>
    <mergeCell ref="AM2:AP3"/>
    <mergeCell ref="AK4:AL5"/>
    <mergeCell ref="AM4:AP5"/>
    <mergeCell ref="AK6:AL7"/>
    <mergeCell ref="AM6:AP7"/>
    <mergeCell ref="L1:M1"/>
    <mergeCell ref="N1:O1"/>
    <mergeCell ref="AI2:AI7"/>
    <mergeCell ref="AK2:AL3"/>
    <mergeCell ref="Y3:Z4"/>
    <mergeCell ref="N5:O7"/>
    <mergeCell ref="P5:X7"/>
    <mergeCell ref="Y5:Z7"/>
    <mergeCell ref="AB5:AH7"/>
    <mergeCell ref="H28:H29"/>
    <mergeCell ref="I28:K29"/>
    <mergeCell ref="P15:R16"/>
    <mergeCell ref="S15:U16"/>
    <mergeCell ref="V15:Z15"/>
    <mergeCell ref="V16:Z16"/>
    <mergeCell ref="A7:B7"/>
    <mergeCell ref="I12:K13"/>
    <mergeCell ref="A11:H11"/>
    <mergeCell ref="I11:K11"/>
    <mergeCell ref="A12:A21"/>
    <mergeCell ref="B14:B19"/>
    <mergeCell ref="C18:G19"/>
    <mergeCell ref="H16:H17"/>
    <mergeCell ref="I16:K17"/>
    <mergeCell ref="H20:H21"/>
    <mergeCell ref="I24:K25"/>
    <mergeCell ref="H26:H27"/>
    <mergeCell ref="I26:K27"/>
    <mergeCell ref="B30:G31"/>
    <mergeCell ref="C34:G35"/>
    <mergeCell ref="I36:K37"/>
    <mergeCell ref="B28:G29"/>
    <mergeCell ref="H36:H37"/>
    <mergeCell ref="B32:B43"/>
    <mergeCell ref="C38:G39"/>
    <mergeCell ref="H22:H23"/>
    <mergeCell ref="I22:K23"/>
    <mergeCell ref="H18:H19"/>
    <mergeCell ref="I18:K19"/>
    <mergeCell ref="H24:H25"/>
    <mergeCell ref="I42:K43"/>
    <mergeCell ref="H30:H31"/>
    <mergeCell ref="I30:K31"/>
    <mergeCell ref="H34:H35"/>
    <mergeCell ref="I34:K35"/>
    <mergeCell ref="H44:H45"/>
    <mergeCell ref="I44:K45"/>
    <mergeCell ref="C32:G33"/>
    <mergeCell ref="H32:H33"/>
    <mergeCell ref="I32:K33"/>
    <mergeCell ref="H40:H41"/>
    <mergeCell ref="I40:K41"/>
    <mergeCell ref="H38:H39"/>
    <mergeCell ref="I38:K39"/>
    <mergeCell ref="H42:H43"/>
    <mergeCell ref="I46:K47"/>
    <mergeCell ref="H48:H49"/>
    <mergeCell ref="I48:K49"/>
    <mergeCell ref="H46:H47"/>
    <mergeCell ref="A50:G50"/>
    <mergeCell ref="A47:G47"/>
    <mergeCell ref="A48:G49"/>
    <mergeCell ref="A46:G46"/>
    <mergeCell ref="H50:H51"/>
    <mergeCell ref="W48:Y48"/>
    <mergeCell ref="Z48:AD50"/>
    <mergeCell ref="W50:Y50"/>
    <mergeCell ref="W49:Y49"/>
    <mergeCell ref="A51:G51"/>
    <mergeCell ref="Z43:AD44"/>
    <mergeCell ref="R44:S44"/>
    <mergeCell ref="T44:V44"/>
    <mergeCell ref="W45:Y45"/>
    <mergeCell ref="Z45:AD47"/>
    <mergeCell ref="W46:Y46"/>
    <mergeCell ref="T43:V43"/>
    <mergeCell ref="Z51:AD53"/>
    <mergeCell ref="T53:V53"/>
    <mergeCell ref="B24:G25"/>
    <mergeCell ref="M45:Q46"/>
    <mergeCell ref="T51:V52"/>
    <mergeCell ref="O51:Q53"/>
    <mergeCell ref="M52:N52"/>
    <mergeCell ref="R48:S50"/>
    <mergeCell ref="T48:V49"/>
    <mergeCell ref="M43:Q44"/>
    <mergeCell ref="T47:V47"/>
    <mergeCell ref="R45:S47"/>
    <mergeCell ref="M15:O16"/>
    <mergeCell ref="T50:V50"/>
    <mergeCell ref="T45:V46"/>
    <mergeCell ref="M19:O20"/>
    <mergeCell ref="M21:O22"/>
    <mergeCell ref="M31:O32"/>
    <mergeCell ref="B12:G13"/>
    <mergeCell ref="H12:H13"/>
    <mergeCell ref="I20:K21"/>
    <mergeCell ref="H14:H15"/>
    <mergeCell ref="I14:K15"/>
    <mergeCell ref="B20:G21"/>
    <mergeCell ref="W43:Y44"/>
    <mergeCell ref="R43:S43"/>
    <mergeCell ref="AB2:AG2"/>
    <mergeCell ref="P12:R12"/>
    <mergeCell ref="P13:R14"/>
    <mergeCell ref="S13:U13"/>
    <mergeCell ref="V13:Z13"/>
    <mergeCell ref="AD12:AE14"/>
    <mergeCell ref="AB19:AC19"/>
    <mergeCell ref="AB20:AC20"/>
    <mergeCell ref="AH14:AI14"/>
    <mergeCell ref="AI9:AK9"/>
    <mergeCell ref="AH21:AI22"/>
    <mergeCell ref="AJ21:AJ22"/>
    <mergeCell ref="AK21:AL22"/>
    <mergeCell ref="AJ15:AJ16"/>
    <mergeCell ref="AJ17:AJ18"/>
    <mergeCell ref="AL9:AP9"/>
    <mergeCell ref="AO15:AP16"/>
    <mergeCell ref="AM13:AN14"/>
    <mergeCell ref="AB23:AC23"/>
    <mergeCell ref="AK17:AL18"/>
    <mergeCell ref="AF23:AG24"/>
    <mergeCell ref="AH23:AI24"/>
    <mergeCell ref="AJ23:AJ24"/>
    <mergeCell ref="AB24:AC24"/>
    <mergeCell ref="AK23:AL24"/>
    <mergeCell ref="AB18:AC18"/>
    <mergeCell ref="AF17:AG18"/>
    <mergeCell ref="AH17:AI18"/>
    <mergeCell ref="AB25:AC25"/>
    <mergeCell ref="AB26:AC26"/>
    <mergeCell ref="AB27:AC27"/>
    <mergeCell ref="AB28:AC28"/>
    <mergeCell ref="AB29:AC29"/>
    <mergeCell ref="AB30:AC30"/>
    <mergeCell ref="AA35:AC36"/>
    <mergeCell ref="AD17:AE18"/>
    <mergeCell ref="AD21:AE22"/>
    <mergeCell ref="AD23:AE24"/>
    <mergeCell ref="AD25:AE26"/>
    <mergeCell ref="AD27:AE28"/>
    <mergeCell ref="AB31:AC31"/>
    <mergeCell ref="AB32:AC32"/>
    <mergeCell ref="AB33:AC33"/>
    <mergeCell ref="AB34:AC34"/>
    <mergeCell ref="AM17:AN18"/>
    <mergeCell ref="AO17:AP18"/>
    <mergeCell ref="AD19:AE20"/>
    <mergeCell ref="AF19:AG20"/>
    <mergeCell ref="AH19:AI20"/>
    <mergeCell ref="AJ19:AJ20"/>
    <mergeCell ref="AK19:AL20"/>
    <mergeCell ref="AM19:AN20"/>
    <mergeCell ref="AO19:AP20"/>
    <mergeCell ref="AF25:AG26"/>
    <mergeCell ref="AH25:AI26"/>
    <mergeCell ref="AM21:AN22"/>
    <mergeCell ref="AO21:AP22"/>
    <mergeCell ref="AM23:AN24"/>
    <mergeCell ref="AO23:AP24"/>
    <mergeCell ref="AM27:AN28"/>
    <mergeCell ref="AO27:AP28"/>
    <mergeCell ref="AM25:AN26"/>
    <mergeCell ref="AO25:AP26"/>
    <mergeCell ref="AF27:AG28"/>
    <mergeCell ref="AH27:AI28"/>
    <mergeCell ref="AJ27:AJ28"/>
    <mergeCell ref="AK27:AL28"/>
    <mergeCell ref="AJ25:AJ26"/>
    <mergeCell ref="AK25:AL26"/>
    <mergeCell ref="AO31:AP32"/>
    <mergeCell ref="AD29:AE30"/>
    <mergeCell ref="AF29:AG30"/>
    <mergeCell ref="AH29:AI30"/>
    <mergeCell ref="AJ29:AJ30"/>
    <mergeCell ref="AK29:AL30"/>
    <mergeCell ref="AM29:AN30"/>
    <mergeCell ref="AO29:AP30"/>
    <mergeCell ref="AD31:AE32"/>
    <mergeCell ref="AH33:AI34"/>
    <mergeCell ref="AJ33:AJ34"/>
    <mergeCell ref="AK33:AL34"/>
    <mergeCell ref="AM33:AN34"/>
    <mergeCell ref="AF31:AG32"/>
    <mergeCell ref="AH31:AI32"/>
    <mergeCell ref="AJ31:AJ32"/>
    <mergeCell ref="AK31:AL32"/>
    <mergeCell ref="AM31:AN32"/>
    <mergeCell ref="AO33:AP34"/>
    <mergeCell ref="AD35:AE36"/>
    <mergeCell ref="AF35:AG36"/>
    <mergeCell ref="AH35:AI36"/>
    <mergeCell ref="AJ35:AJ36"/>
    <mergeCell ref="AK35:AL36"/>
    <mergeCell ref="AM35:AN36"/>
    <mergeCell ref="AO35:AP36"/>
    <mergeCell ref="AD33:AE34"/>
    <mergeCell ref="AF33:AG34"/>
  </mergeCells>
  <printOptions horizontalCentered="1"/>
  <pageMargins left="0.31496062992125984" right="0.31496062992125984" top="0.5511811023622047" bottom="0.35433070866141736" header="0.31496062992125984" footer="0.31496062992125984"/>
  <pageSetup blackAndWhite="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N90"/>
  <sheetViews>
    <sheetView zoomScaleSheetLayoutView="80" zoomScalePageLayoutView="0" workbookViewId="0" topLeftCell="A1">
      <selection activeCell="J56" sqref="J56:K57"/>
    </sheetView>
  </sheetViews>
  <sheetFormatPr defaultColWidth="9.140625" defaultRowHeight="15"/>
  <cols>
    <col min="1" max="1" width="3.421875" style="7" customWidth="1"/>
    <col min="2" max="2" width="9.140625" style="7" customWidth="1"/>
    <col min="3" max="3" width="9.00390625" style="7" customWidth="1"/>
    <col min="4" max="4" width="5.57421875" style="7" customWidth="1"/>
    <col min="5" max="5" width="5.421875" style="7" customWidth="1"/>
    <col min="6" max="6" width="1.7109375" style="7" customWidth="1"/>
    <col min="7" max="8" width="3.8515625" style="7" customWidth="1"/>
    <col min="9" max="9" width="1.7109375" style="7" customWidth="1"/>
    <col min="10" max="10" width="7.28125" style="7" customWidth="1"/>
    <col min="11" max="11" width="5.57421875" style="7" customWidth="1"/>
    <col min="12" max="12" width="2.7109375" style="7" customWidth="1"/>
    <col min="13" max="13" width="2.8515625" style="7" customWidth="1"/>
    <col min="14" max="14" width="4.421875" style="7" customWidth="1"/>
    <col min="15" max="15" width="5.140625" style="7" customWidth="1"/>
    <col min="16" max="16" width="1.57421875" style="7" customWidth="1"/>
    <col min="17" max="17" width="4.421875" style="7" customWidth="1"/>
    <col min="18" max="18" width="2.140625" style="7" customWidth="1"/>
    <col min="19" max="20" width="2.8515625" style="7" customWidth="1"/>
    <col min="21" max="21" width="9.00390625" style="7" customWidth="1"/>
    <col min="22" max="22" width="8.421875" style="7" customWidth="1"/>
    <col min="23" max="23" width="2.421875" style="7" customWidth="1"/>
    <col min="24" max="24" width="7.00390625" style="7" customWidth="1"/>
    <col min="25" max="25" width="4.140625" style="7" customWidth="1"/>
    <col min="26" max="26" width="3.8515625" style="7" customWidth="1"/>
    <col min="27" max="27" width="3.421875" style="7" customWidth="1"/>
    <col min="28" max="28" width="4.421875" style="7" customWidth="1"/>
    <col min="29" max="30" width="4.00390625" style="7" customWidth="1"/>
    <col min="31" max="31" width="3.8515625" style="7" customWidth="1"/>
    <col min="32" max="32" width="5.28125" style="7" customWidth="1"/>
    <col min="33" max="33" width="2.421875" style="7" customWidth="1"/>
    <col min="34" max="34" width="3.140625" style="7" customWidth="1"/>
    <col min="35" max="35" width="4.421875" style="7" customWidth="1"/>
    <col min="36" max="36" width="2.57421875" style="7" customWidth="1"/>
    <col min="37" max="16384" width="9.00390625" style="7" customWidth="1"/>
  </cols>
  <sheetData>
    <row r="1" spans="1:29" ht="18" customHeight="1">
      <c r="A1" s="6" t="s">
        <v>48</v>
      </c>
      <c r="AC1" s="48"/>
    </row>
    <row r="2" spans="1:35" ht="10.5" customHeight="1">
      <c r="A2" s="410" t="s">
        <v>49</v>
      </c>
      <c r="B2" s="403"/>
      <c r="C2" s="403"/>
      <c r="D2" s="586" t="s">
        <v>50</v>
      </c>
      <c r="E2" s="488" t="s">
        <v>51</v>
      </c>
      <c r="F2" s="17"/>
      <c r="G2" s="10" t="s">
        <v>36</v>
      </c>
      <c r="H2" s="10"/>
      <c r="I2" s="9"/>
      <c r="J2" s="10" t="s">
        <v>37</v>
      </c>
      <c r="K2" s="9"/>
      <c r="L2" s="589" t="s">
        <v>52</v>
      </c>
      <c r="M2" s="219"/>
      <c r="N2" s="595" t="s">
        <v>53</v>
      </c>
      <c r="O2" s="8" t="s">
        <v>54</v>
      </c>
      <c r="P2" s="8"/>
      <c r="Q2" s="10" t="s">
        <v>55</v>
      </c>
      <c r="R2" s="9"/>
      <c r="S2" s="10" t="s">
        <v>41</v>
      </c>
      <c r="T2" s="10"/>
      <c r="U2" s="9"/>
      <c r="V2" s="8" t="s">
        <v>42</v>
      </c>
      <c r="W2" s="9"/>
      <c r="X2" s="8" t="s">
        <v>43</v>
      </c>
      <c r="Y2" s="10"/>
      <c r="Z2" s="8" t="s">
        <v>46</v>
      </c>
      <c r="AA2" s="9"/>
      <c r="AB2" s="10" t="s">
        <v>56</v>
      </c>
      <c r="AD2" s="10"/>
      <c r="AE2" s="8" t="s">
        <v>22</v>
      </c>
      <c r="AF2" s="9"/>
      <c r="AG2" s="219" t="s">
        <v>57</v>
      </c>
      <c r="AH2" s="219"/>
      <c r="AI2" s="220"/>
    </row>
    <row r="3" spans="1:35" ht="19.5" customHeight="1">
      <c r="A3" s="403"/>
      <c r="B3" s="403"/>
      <c r="C3" s="403"/>
      <c r="D3" s="587"/>
      <c r="E3" s="588"/>
      <c r="F3" s="15"/>
      <c r="G3" s="222" t="s">
        <v>58</v>
      </c>
      <c r="H3" s="222"/>
      <c r="I3" s="16"/>
      <c r="J3" s="591" t="s">
        <v>59</v>
      </c>
      <c r="K3" s="223"/>
      <c r="L3" s="221"/>
      <c r="M3" s="222"/>
      <c r="N3" s="596"/>
      <c r="O3" s="221" t="s">
        <v>60</v>
      </c>
      <c r="P3" s="592" t="s">
        <v>61</v>
      </c>
      <c r="Q3" s="593"/>
      <c r="R3" s="594"/>
      <c r="S3" s="598" t="s">
        <v>66</v>
      </c>
      <c r="T3" s="598"/>
      <c r="U3" s="599"/>
      <c r="V3" s="620" t="s">
        <v>62</v>
      </c>
      <c r="W3" s="623"/>
      <c r="X3" s="620" t="s">
        <v>73</v>
      </c>
      <c r="Y3" s="591"/>
      <c r="Z3" s="620" t="s">
        <v>63</v>
      </c>
      <c r="AA3" s="623"/>
      <c r="AB3" s="592" t="s">
        <v>67</v>
      </c>
      <c r="AC3" s="593"/>
      <c r="AD3" s="594"/>
      <c r="AE3" s="592" t="s">
        <v>64</v>
      </c>
      <c r="AF3" s="631"/>
      <c r="AG3" s="222"/>
      <c r="AH3" s="222"/>
      <c r="AI3" s="223"/>
    </row>
    <row r="4" spans="1:37" ht="19.5" customHeight="1">
      <c r="A4" s="403"/>
      <c r="B4" s="403"/>
      <c r="C4" s="403"/>
      <c r="D4" s="587"/>
      <c r="E4" s="588"/>
      <c r="F4" s="15"/>
      <c r="G4" s="222"/>
      <c r="H4" s="222"/>
      <c r="I4" s="16"/>
      <c r="J4" s="590"/>
      <c r="K4" s="378"/>
      <c r="L4" s="377"/>
      <c r="M4" s="590"/>
      <c r="N4" s="597"/>
      <c r="O4" s="377"/>
      <c r="P4" s="592"/>
      <c r="Q4" s="593"/>
      <c r="R4" s="594"/>
      <c r="S4" s="600"/>
      <c r="T4" s="600"/>
      <c r="U4" s="601"/>
      <c r="V4" s="621"/>
      <c r="W4" s="624"/>
      <c r="X4" s="621"/>
      <c r="Y4" s="622"/>
      <c r="Z4" s="621"/>
      <c r="AA4" s="624"/>
      <c r="AB4" s="634"/>
      <c r="AC4" s="635"/>
      <c r="AD4" s="636"/>
      <c r="AE4" s="632"/>
      <c r="AF4" s="633"/>
      <c r="AG4" s="590"/>
      <c r="AH4" s="590"/>
      <c r="AI4" s="378"/>
      <c r="AK4" s="7" t="s">
        <v>77</v>
      </c>
    </row>
    <row r="5" spans="1:40" ht="9.75" customHeight="1">
      <c r="A5" s="658" t="s">
        <v>151</v>
      </c>
      <c r="B5" s="659"/>
      <c r="C5" s="660"/>
      <c r="D5" s="664">
        <v>50</v>
      </c>
      <c r="E5" s="647" t="s">
        <v>105</v>
      </c>
      <c r="F5" s="138"/>
      <c r="G5" s="650">
        <v>7500000</v>
      </c>
      <c r="H5" s="650"/>
      <c r="I5" s="139" t="s">
        <v>76</v>
      </c>
      <c r="J5" s="652">
        <v>7500000</v>
      </c>
      <c r="K5" s="615"/>
      <c r="L5" s="574" t="s">
        <v>78</v>
      </c>
      <c r="M5" s="575"/>
      <c r="N5" s="602">
        <v>22</v>
      </c>
      <c r="O5" s="604">
        <f>IF(N5="","",ROUNDUP(1/N5,3))</f>
        <v>0.046</v>
      </c>
      <c r="P5" s="149"/>
      <c r="Q5" s="145">
        <v>12</v>
      </c>
      <c r="R5" s="150"/>
      <c r="S5" s="606">
        <f>IF(N5="","",IF(AK5="",ROUNDUP(J5*O5*Q5/Q6,0),AK5))</f>
        <v>345000</v>
      </c>
      <c r="T5" s="606"/>
      <c r="U5" s="607"/>
      <c r="V5" s="504"/>
      <c r="W5" s="506"/>
      <c r="X5" s="618">
        <f>IF(N5="","",S5+V5)</f>
        <v>345000</v>
      </c>
      <c r="Y5" s="607"/>
      <c r="Z5" s="610">
        <v>0.5</v>
      </c>
      <c r="AA5" s="611"/>
      <c r="AB5" s="625">
        <f>IF(N5="","",ROUNDDOWN(X5*Z5,0))</f>
        <v>172500</v>
      </c>
      <c r="AC5" s="626"/>
      <c r="AD5" s="627"/>
      <c r="AE5" s="637">
        <v>7417500</v>
      </c>
      <c r="AF5" s="638"/>
      <c r="AG5" s="641"/>
      <c r="AH5" s="642"/>
      <c r="AI5" s="643"/>
      <c r="AK5" s="667"/>
      <c r="AL5" s="669" t="s">
        <v>83</v>
      </c>
      <c r="AN5" s="23" t="s">
        <v>78</v>
      </c>
    </row>
    <row r="6" spans="1:40" ht="9.75" customHeight="1">
      <c r="A6" s="661"/>
      <c r="B6" s="662"/>
      <c r="C6" s="663"/>
      <c r="D6" s="665"/>
      <c r="E6" s="648"/>
      <c r="F6" s="140" t="s">
        <v>74</v>
      </c>
      <c r="G6" s="654"/>
      <c r="H6" s="654"/>
      <c r="I6" s="141" t="s">
        <v>75</v>
      </c>
      <c r="J6" s="653"/>
      <c r="K6" s="617"/>
      <c r="L6" s="576"/>
      <c r="M6" s="577"/>
      <c r="N6" s="603"/>
      <c r="O6" s="605"/>
      <c r="P6" s="20"/>
      <c r="Q6" s="21">
        <v>12</v>
      </c>
      <c r="R6" s="22"/>
      <c r="S6" s="608"/>
      <c r="T6" s="608"/>
      <c r="U6" s="609"/>
      <c r="V6" s="507"/>
      <c r="W6" s="509"/>
      <c r="X6" s="619"/>
      <c r="Y6" s="609"/>
      <c r="Z6" s="612"/>
      <c r="AA6" s="613"/>
      <c r="AB6" s="628"/>
      <c r="AC6" s="629"/>
      <c r="AD6" s="630"/>
      <c r="AE6" s="639"/>
      <c r="AF6" s="640"/>
      <c r="AG6" s="644"/>
      <c r="AH6" s="645"/>
      <c r="AI6" s="646"/>
      <c r="AK6" s="668"/>
      <c r="AL6" s="669"/>
      <c r="AN6" s="24" t="s">
        <v>79</v>
      </c>
    </row>
    <row r="7" spans="1:40" ht="9.75" customHeight="1">
      <c r="A7" s="658" t="s">
        <v>152</v>
      </c>
      <c r="B7" s="659"/>
      <c r="C7" s="660"/>
      <c r="D7" s="664"/>
      <c r="E7" s="647" t="s">
        <v>106</v>
      </c>
      <c r="F7" s="138"/>
      <c r="G7" s="650">
        <v>7200000</v>
      </c>
      <c r="H7" s="650"/>
      <c r="I7" s="142"/>
      <c r="J7" s="652">
        <v>6480000</v>
      </c>
      <c r="K7" s="615"/>
      <c r="L7" s="574" t="s">
        <v>80</v>
      </c>
      <c r="M7" s="575"/>
      <c r="N7" s="602">
        <v>20</v>
      </c>
      <c r="O7" s="604">
        <f>IF(N7="","",ROUNDUP(1/N7,3))</f>
        <v>0.05</v>
      </c>
      <c r="P7" s="149"/>
      <c r="Q7" s="145">
        <v>12</v>
      </c>
      <c r="R7" s="150"/>
      <c r="S7" s="606">
        <f>IF(N7="","",IF(AK7="",ROUNDUP(J7*O7*Q7/Q8,0),AK7))</f>
        <v>324000</v>
      </c>
      <c r="T7" s="606"/>
      <c r="U7" s="607"/>
      <c r="V7" s="614"/>
      <c r="W7" s="615"/>
      <c r="X7" s="618">
        <f>IF(N7="","",S7+V7)</f>
        <v>324000</v>
      </c>
      <c r="Y7" s="607"/>
      <c r="Z7" s="610">
        <v>1</v>
      </c>
      <c r="AA7" s="611"/>
      <c r="AB7" s="625">
        <f>IF(N7="","",ROUNDDOWN(X7*Z7,0))</f>
        <v>324000</v>
      </c>
      <c r="AC7" s="626"/>
      <c r="AD7" s="627"/>
      <c r="AE7" s="637">
        <v>5742000</v>
      </c>
      <c r="AF7" s="638"/>
      <c r="AG7" s="641"/>
      <c r="AH7" s="642"/>
      <c r="AI7" s="643"/>
      <c r="AK7" s="667"/>
      <c r="AL7" s="669"/>
      <c r="AN7" s="24" t="s">
        <v>80</v>
      </c>
    </row>
    <row r="8" spans="1:40" ht="9.75" customHeight="1">
      <c r="A8" s="661"/>
      <c r="B8" s="662"/>
      <c r="C8" s="663"/>
      <c r="D8" s="665"/>
      <c r="E8" s="648"/>
      <c r="F8" s="140" t="s">
        <v>74</v>
      </c>
      <c r="G8" s="654"/>
      <c r="H8" s="654"/>
      <c r="I8" s="141" t="s">
        <v>75</v>
      </c>
      <c r="J8" s="653"/>
      <c r="K8" s="617"/>
      <c r="L8" s="576"/>
      <c r="M8" s="577"/>
      <c r="N8" s="603"/>
      <c r="O8" s="605"/>
      <c r="P8" s="20"/>
      <c r="Q8" s="21">
        <v>12</v>
      </c>
      <c r="R8" s="22"/>
      <c r="S8" s="608"/>
      <c r="T8" s="608"/>
      <c r="U8" s="609"/>
      <c r="V8" s="616"/>
      <c r="W8" s="617"/>
      <c r="X8" s="619"/>
      <c r="Y8" s="609"/>
      <c r="Z8" s="612"/>
      <c r="AA8" s="613"/>
      <c r="AB8" s="628"/>
      <c r="AC8" s="629"/>
      <c r="AD8" s="630"/>
      <c r="AE8" s="639"/>
      <c r="AF8" s="640"/>
      <c r="AG8" s="644"/>
      <c r="AH8" s="645"/>
      <c r="AI8" s="646"/>
      <c r="AK8" s="668"/>
      <c r="AL8" s="669"/>
      <c r="AN8" s="24" t="s">
        <v>81</v>
      </c>
    </row>
    <row r="9" spans="1:40" ht="9.75" customHeight="1">
      <c r="A9" s="658" t="s">
        <v>153</v>
      </c>
      <c r="B9" s="659"/>
      <c r="C9" s="660"/>
      <c r="D9" s="664" t="s">
        <v>72</v>
      </c>
      <c r="E9" s="647" t="s">
        <v>107</v>
      </c>
      <c r="F9" s="138"/>
      <c r="G9" s="650">
        <v>16000000</v>
      </c>
      <c r="H9" s="650"/>
      <c r="I9" s="142"/>
      <c r="J9" s="652">
        <v>14400000</v>
      </c>
      <c r="K9" s="615"/>
      <c r="L9" s="574" t="s">
        <v>80</v>
      </c>
      <c r="M9" s="575"/>
      <c r="N9" s="602">
        <v>22</v>
      </c>
      <c r="O9" s="604">
        <f>IF(N9="","",ROUNDUP(1/N9,3))</f>
        <v>0.046</v>
      </c>
      <c r="P9" s="149"/>
      <c r="Q9" s="145">
        <v>12</v>
      </c>
      <c r="R9" s="150"/>
      <c r="S9" s="606">
        <f>IF(N9="","",IF(AK9="",ROUNDUP(J9*O9*Q9/Q10,0),AK9))</f>
        <v>662400</v>
      </c>
      <c r="T9" s="606"/>
      <c r="U9" s="607"/>
      <c r="V9" s="614"/>
      <c r="W9" s="615"/>
      <c r="X9" s="618">
        <f>IF(N9="","",S9+V9)</f>
        <v>662400</v>
      </c>
      <c r="Y9" s="607"/>
      <c r="Z9" s="610">
        <v>1</v>
      </c>
      <c r="AA9" s="611"/>
      <c r="AB9" s="625">
        <f>IF(N9="","",ROUNDDOWN(X9*Z9,0))</f>
        <v>662400</v>
      </c>
      <c r="AC9" s="626"/>
      <c r="AD9" s="627"/>
      <c r="AE9" s="637">
        <v>12025600</v>
      </c>
      <c r="AF9" s="638"/>
      <c r="AG9" s="641"/>
      <c r="AH9" s="642"/>
      <c r="AI9" s="643"/>
      <c r="AK9" s="667"/>
      <c r="AL9" s="669"/>
      <c r="AN9" s="25"/>
    </row>
    <row r="10" spans="1:38" ht="9.75" customHeight="1">
      <c r="A10" s="661"/>
      <c r="B10" s="662"/>
      <c r="C10" s="663"/>
      <c r="D10" s="665"/>
      <c r="E10" s="648"/>
      <c r="F10" s="140" t="s">
        <v>74</v>
      </c>
      <c r="G10" s="654"/>
      <c r="H10" s="654"/>
      <c r="I10" s="141" t="s">
        <v>75</v>
      </c>
      <c r="J10" s="653"/>
      <c r="K10" s="617"/>
      <c r="L10" s="576"/>
      <c r="M10" s="577"/>
      <c r="N10" s="603"/>
      <c r="O10" s="605"/>
      <c r="P10" s="20"/>
      <c r="Q10" s="21">
        <v>12</v>
      </c>
      <c r="R10" s="22"/>
      <c r="S10" s="608"/>
      <c r="T10" s="608"/>
      <c r="U10" s="609"/>
      <c r="V10" s="616"/>
      <c r="W10" s="617"/>
      <c r="X10" s="619"/>
      <c r="Y10" s="609"/>
      <c r="Z10" s="612"/>
      <c r="AA10" s="613"/>
      <c r="AB10" s="628"/>
      <c r="AC10" s="629"/>
      <c r="AD10" s="630"/>
      <c r="AE10" s="639"/>
      <c r="AF10" s="640"/>
      <c r="AG10" s="644"/>
      <c r="AH10" s="645"/>
      <c r="AI10" s="646"/>
      <c r="AK10" s="668"/>
      <c r="AL10" s="669"/>
    </row>
    <row r="11" spans="1:38" ht="9.75" customHeight="1">
      <c r="A11" s="658" t="s">
        <v>154</v>
      </c>
      <c r="B11" s="659"/>
      <c r="C11" s="660"/>
      <c r="D11" s="664" t="s">
        <v>72</v>
      </c>
      <c r="E11" s="647" t="s">
        <v>108</v>
      </c>
      <c r="F11" s="138"/>
      <c r="G11" s="650">
        <v>1000000</v>
      </c>
      <c r="H11" s="650"/>
      <c r="I11" s="142"/>
      <c r="J11" s="652">
        <v>1000000</v>
      </c>
      <c r="K11" s="615"/>
      <c r="L11" s="574" t="s">
        <v>79</v>
      </c>
      <c r="M11" s="575"/>
      <c r="N11" s="602">
        <v>15</v>
      </c>
      <c r="O11" s="604">
        <f>IF(N11="","",ROUNDUP(1/N11,3))</f>
        <v>0.067</v>
      </c>
      <c r="P11" s="149"/>
      <c r="Q11" s="145">
        <v>6</v>
      </c>
      <c r="R11" s="150"/>
      <c r="S11" s="606">
        <f>IF(N11="","",IF(AK11="",ROUNDUP(J11*O11*Q11/Q12,0),AK11))</f>
        <v>33500</v>
      </c>
      <c r="T11" s="606"/>
      <c r="U11" s="607"/>
      <c r="V11" s="614"/>
      <c r="W11" s="615"/>
      <c r="X11" s="618">
        <f>IF(N11="","",S11+V11)</f>
        <v>33500</v>
      </c>
      <c r="Y11" s="607"/>
      <c r="Z11" s="610">
        <v>1</v>
      </c>
      <c r="AA11" s="611"/>
      <c r="AB11" s="625">
        <f>IF(N11="","",ROUNDDOWN(X11*Z11,0))</f>
        <v>33500</v>
      </c>
      <c r="AC11" s="626"/>
      <c r="AD11" s="627"/>
      <c r="AE11" s="637">
        <v>916500</v>
      </c>
      <c r="AF11" s="638"/>
      <c r="AG11" s="641"/>
      <c r="AH11" s="642"/>
      <c r="AI11" s="643"/>
      <c r="AK11" s="667"/>
      <c r="AL11" s="669"/>
    </row>
    <row r="12" spans="1:38" ht="9.75" customHeight="1">
      <c r="A12" s="661"/>
      <c r="B12" s="662"/>
      <c r="C12" s="663"/>
      <c r="D12" s="665"/>
      <c r="E12" s="648"/>
      <c r="F12" s="140" t="s">
        <v>74</v>
      </c>
      <c r="G12" s="654">
        <v>32190</v>
      </c>
      <c r="H12" s="654"/>
      <c r="I12" s="141" t="s">
        <v>75</v>
      </c>
      <c r="J12" s="653"/>
      <c r="K12" s="617"/>
      <c r="L12" s="576"/>
      <c r="M12" s="577"/>
      <c r="N12" s="603"/>
      <c r="O12" s="605"/>
      <c r="P12" s="20"/>
      <c r="Q12" s="21">
        <v>12</v>
      </c>
      <c r="R12" s="22"/>
      <c r="S12" s="608"/>
      <c r="T12" s="608"/>
      <c r="U12" s="609"/>
      <c r="V12" s="616"/>
      <c r="W12" s="617"/>
      <c r="X12" s="619"/>
      <c r="Y12" s="609"/>
      <c r="Z12" s="612"/>
      <c r="AA12" s="613"/>
      <c r="AB12" s="628"/>
      <c r="AC12" s="629"/>
      <c r="AD12" s="630"/>
      <c r="AE12" s="639"/>
      <c r="AF12" s="640"/>
      <c r="AG12" s="644"/>
      <c r="AH12" s="645"/>
      <c r="AI12" s="646"/>
      <c r="AK12" s="668"/>
      <c r="AL12" s="669"/>
    </row>
    <row r="13" spans="1:38" ht="9.75" customHeight="1">
      <c r="A13" s="658" t="s">
        <v>155</v>
      </c>
      <c r="B13" s="659"/>
      <c r="C13" s="660"/>
      <c r="D13" s="664" t="s">
        <v>72</v>
      </c>
      <c r="E13" s="647" t="s">
        <v>109</v>
      </c>
      <c r="F13" s="138"/>
      <c r="G13" s="650">
        <v>500000</v>
      </c>
      <c r="H13" s="650"/>
      <c r="I13" s="142"/>
      <c r="J13" s="652">
        <v>25000</v>
      </c>
      <c r="K13" s="615"/>
      <c r="L13" s="574"/>
      <c r="M13" s="575"/>
      <c r="N13" s="602"/>
      <c r="O13" s="604">
        <f>IF(N13="","",ROUNDUP(1/N13,3))</f>
      </c>
      <c r="P13" s="149"/>
      <c r="Q13" s="145">
        <v>12</v>
      </c>
      <c r="R13" s="150"/>
      <c r="S13" s="606">
        <f>IF(N13="","",IF(AK13="",ROUNDUP(J13*O13*Q13/Q14,0),AK13))</f>
      </c>
      <c r="T13" s="606"/>
      <c r="U13" s="607"/>
      <c r="V13" s="614"/>
      <c r="W13" s="615"/>
      <c r="X13" s="618">
        <f>IF(N13="","",S13+V13)</f>
      </c>
      <c r="Y13" s="607"/>
      <c r="Z13" s="610">
        <v>1</v>
      </c>
      <c r="AA13" s="611"/>
      <c r="AB13" s="625">
        <f>IF(N13="","",ROUNDDOWN(X13*Z13,0))</f>
      </c>
      <c r="AC13" s="626"/>
      <c r="AD13" s="627"/>
      <c r="AE13" s="637">
        <v>20000</v>
      </c>
      <c r="AF13" s="638"/>
      <c r="AG13" s="641" t="s">
        <v>84</v>
      </c>
      <c r="AH13" s="642"/>
      <c r="AI13" s="643"/>
      <c r="AK13" s="667"/>
      <c r="AL13" s="669"/>
    </row>
    <row r="14" spans="1:38" ht="9.75" customHeight="1">
      <c r="A14" s="661"/>
      <c r="B14" s="662"/>
      <c r="C14" s="663"/>
      <c r="D14" s="665"/>
      <c r="E14" s="648"/>
      <c r="F14" s="140" t="s">
        <v>74</v>
      </c>
      <c r="G14" s="654"/>
      <c r="H14" s="654"/>
      <c r="I14" s="141" t="s">
        <v>75</v>
      </c>
      <c r="J14" s="653"/>
      <c r="K14" s="617"/>
      <c r="L14" s="576"/>
      <c r="M14" s="577"/>
      <c r="N14" s="603"/>
      <c r="O14" s="605"/>
      <c r="P14" s="20"/>
      <c r="Q14" s="21">
        <v>12</v>
      </c>
      <c r="R14" s="22"/>
      <c r="S14" s="608"/>
      <c r="T14" s="608"/>
      <c r="U14" s="609"/>
      <c r="V14" s="616"/>
      <c r="W14" s="617"/>
      <c r="X14" s="619"/>
      <c r="Y14" s="609"/>
      <c r="Z14" s="612"/>
      <c r="AA14" s="613"/>
      <c r="AB14" s="628"/>
      <c r="AC14" s="629"/>
      <c r="AD14" s="630"/>
      <c r="AE14" s="639"/>
      <c r="AF14" s="640"/>
      <c r="AG14" s="644"/>
      <c r="AH14" s="645"/>
      <c r="AI14" s="646"/>
      <c r="AK14" s="668"/>
      <c r="AL14" s="669"/>
    </row>
    <row r="15" spans="1:38" ht="9.75" customHeight="1">
      <c r="A15" s="658" t="s">
        <v>104</v>
      </c>
      <c r="B15" s="659"/>
      <c r="C15" s="660"/>
      <c r="D15" s="664"/>
      <c r="E15" s="647" t="s">
        <v>82</v>
      </c>
      <c r="F15" s="138"/>
      <c r="G15" s="650">
        <v>240000</v>
      </c>
      <c r="H15" s="650"/>
      <c r="I15" s="142"/>
      <c r="J15" s="652">
        <v>240000</v>
      </c>
      <c r="K15" s="615"/>
      <c r="L15" s="574" t="s">
        <v>78</v>
      </c>
      <c r="M15" s="575"/>
      <c r="N15" s="602">
        <v>10</v>
      </c>
      <c r="O15" s="604">
        <f>IF(N15="","",ROUNDUP(1/N15,3))</f>
        <v>0.1</v>
      </c>
      <c r="P15" s="149"/>
      <c r="Q15" s="145">
        <v>12</v>
      </c>
      <c r="R15" s="150"/>
      <c r="S15" s="606">
        <f>IF(N15="","",IF(AK15="",ROUNDUP(J15*O15*Q15/Q16,0),AK15))</f>
        <v>80000</v>
      </c>
      <c r="T15" s="606"/>
      <c r="U15" s="607"/>
      <c r="V15" s="614"/>
      <c r="W15" s="615"/>
      <c r="X15" s="618">
        <f>IF(N15="","",S15+V15)</f>
        <v>80000</v>
      </c>
      <c r="Y15" s="607"/>
      <c r="Z15" s="610">
        <v>1</v>
      </c>
      <c r="AA15" s="611"/>
      <c r="AB15" s="625">
        <f>IF(N15="","",ROUNDDOWN(X15*Z15,0))</f>
        <v>80000</v>
      </c>
      <c r="AC15" s="626"/>
      <c r="AD15" s="627"/>
      <c r="AE15" s="637">
        <v>160000</v>
      </c>
      <c r="AF15" s="638"/>
      <c r="AG15" s="641"/>
      <c r="AH15" s="642"/>
      <c r="AI15" s="643"/>
      <c r="AK15" s="667">
        <v>80000</v>
      </c>
      <c r="AL15" s="669"/>
    </row>
    <row r="16" spans="1:38" ht="9.75" customHeight="1">
      <c r="A16" s="661"/>
      <c r="B16" s="662"/>
      <c r="C16" s="663"/>
      <c r="D16" s="665"/>
      <c r="E16" s="648"/>
      <c r="F16" s="140" t="s">
        <v>74</v>
      </c>
      <c r="G16" s="654"/>
      <c r="H16" s="654"/>
      <c r="I16" s="141" t="s">
        <v>75</v>
      </c>
      <c r="J16" s="653"/>
      <c r="K16" s="617"/>
      <c r="L16" s="576"/>
      <c r="M16" s="577"/>
      <c r="N16" s="603"/>
      <c r="O16" s="605"/>
      <c r="P16" s="20"/>
      <c r="Q16" s="21">
        <v>12</v>
      </c>
      <c r="R16" s="22"/>
      <c r="S16" s="608"/>
      <c r="T16" s="608"/>
      <c r="U16" s="609"/>
      <c r="V16" s="616"/>
      <c r="W16" s="617"/>
      <c r="X16" s="619"/>
      <c r="Y16" s="609"/>
      <c r="Z16" s="612"/>
      <c r="AA16" s="613"/>
      <c r="AB16" s="628"/>
      <c r="AC16" s="629"/>
      <c r="AD16" s="630"/>
      <c r="AE16" s="639"/>
      <c r="AF16" s="640"/>
      <c r="AG16" s="644"/>
      <c r="AH16" s="645"/>
      <c r="AI16" s="646"/>
      <c r="AK16" s="668"/>
      <c r="AL16" s="669"/>
    </row>
    <row r="17" spans="1:38" ht="9.75" customHeight="1">
      <c r="A17" s="658"/>
      <c r="B17" s="659"/>
      <c r="C17" s="660"/>
      <c r="D17" s="664"/>
      <c r="E17" s="647"/>
      <c r="F17" s="138"/>
      <c r="G17" s="650"/>
      <c r="H17" s="650"/>
      <c r="I17" s="142"/>
      <c r="J17" s="652">
        <f>ROUNDDOWN(G18*0.95,0)</f>
        <v>0</v>
      </c>
      <c r="K17" s="615"/>
      <c r="L17" s="574"/>
      <c r="M17" s="575"/>
      <c r="N17" s="602"/>
      <c r="O17" s="604">
        <f>IF(N17="","",ROUNDUP(1/N17,3))</f>
      </c>
      <c r="P17" s="149"/>
      <c r="Q17" s="145">
        <v>12</v>
      </c>
      <c r="R17" s="150"/>
      <c r="S17" s="606">
        <f>IF(N17="","",IF(AK17="",ROUNDUP(J17*O17*Q17/Q18,0),AK17))</f>
      </c>
      <c r="T17" s="606"/>
      <c r="U17" s="607"/>
      <c r="V17" s="614"/>
      <c r="W17" s="615"/>
      <c r="X17" s="618">
        <f>IF(N17="","",S17+V17)</f>
      </c>
      <c r="Y17" s="607"/>
      <c r="Z17" s="610">
        <v>1</v>
      </c>
      <c r="AA17" s="611"/>
      <c r="AB17" s="625">
        <f>IF(N17="","",ROUNDDOWN(X17*Z17,0))</f>
      </c>
      <c r="AC17" s="626"/>
      <c r="AD17" s="627"/>
      <c r="AE17" s="637">
        <v>0</v>
      </c>
      <c r="AF17" s="638"/>
      <c r="AG17" s="641"/>
      <c r="AH17" s="642"/>
      <c r="AI17" s="643"/>
      <c r="AK17" s="667"/>
      <c r="AL17" s="669"/>
    </row>
    <row r="18" spans="1:38" ht="9.75" customHeight="1">
      <c r="A18" s="661"/>
      <c r="B18" s="662"/>
      <c r="C18" s="663"/>
      <c r="D18" s="665"/>
      <c r="E18" s="648"/>
      <c r="F18" s="143" t="s">
        <v>74</v>
      </c>
      <c r="G18" s="649"/>
      <c r="H18" s="649"/>
      <c r="I18" s="144" t="s">
        <v>75</v>
      </c>
      <c r="J18" s="653"/>
      <c r="K18" s="617"/>
      <c r="L18" s="576"/>
      <c r="M18" s="577"/>
      <c r="N18" s="603"/>
      <c r="O18" s="605"/>
      <c r="P18" s="20"/>
      <c r="Q18" s="21">
        <v>12</v>
      </c>
      <c r="R18" s="22"/>
      <c r="S18" s="608"/>
      <c r="T18" s="608"/>
      <c r="U18" s="609"/>
      <c r="V18" s="616"/>
      <c r="W18" s="617"/>
      <c r="X18" s="619"/>
      <c r="Y18" s="609"/>
      <c r="Z18" s="612"/>
      <c r="AA18" s="613"/>
      <c r="AB18" s="628"/>
      <c r="AC18" s="629"/>
      <c r="AD18" s="630"/>
      <c r="AE18" s="639"/>
      <c r="AF18" s="640"/>
      <c r="AG18" s="644"/>
      <c r="AH18" s="645"/>
      <c r="AI18" s="646"/>
      <c r="AK18" s="668"/>
      <c r="AL18" s="669"/>
    </row>
    <row r="19" spans="1:38" ht="17.25" customHeight="1">
      <c r="A19" s="666"/>
      <c r="B19" s="666"/>
      <c r="C19" s="666"/>
      <c r="D19" s="11"/>
      <c r="E19" s="11"/>
      <c r="F19" s="655"/>
      <c r="G19" s="656"/>
      <c r="H19" s="656"/>
      <c r="I19" s="657"/>
      <c r="J19" s="651"/>
      <c r="K19" s="651"/>
      <c r="L19" s="651"/>
      <c r="M19" s="651"/>
      <c r="N19" s="11"/>
      <c r="O19" s="11"/>
      <c r="P19" s="655"/>
      <c r="Q19" s="656"/>
      <c r="R19" s="657"/>
      <c r="S19" s="579">
        <f>SUM(S5:U18)</f>
        <v>1444900</v>
      </c>
      <c r="T19" s="579"/>
      <c r="U19" s="579"/>
      <c r="V19" s="579">
        <f>SUM(V6:W18)</f>
        <v>0</v>
      </c>
      <c r="W19" s="579"/>
      <c r="X19" s="579">
        <f>SUM(X5:Y18)</f>
        <v>1444900</v>
      </c>
      <c r="Y19" s="579"/>
      <c r="Z19" s="581"/>
      <c r="AA19" s="581"/>
      <c r="AB19" s="583">
        <f>SUM(AB5:AD18)</f>
        <v>1272400</v>
      </c>
      <c r="AC19" s="584"/>
      <c r="AD19" s="585"/>
      <c r="AE19" s="582">
        <f>SUM(AE5:AF18)</f>
        <v>26281600</v>
      </c>
      <c r="AF19" s="582"/>
      <c r="AG19" s="580"/>
      <c r="AH19" s="580"/>
      <c r="AI19" s="580"/>
      <c r="AK19" s="673" t="s">
        <v>236</v>
      </c>
      <c r="AL19" s="673"/>
    </row>
    <row r="20" spans="1:38" ht="18.75" customHeight="1">
      <c r="A20" s="6" t="s">
        <v>222</v>
      </c>
      <c r="U20" s="6" t="s">
        <v>94</v>
      </c>
      <c r="AK20" s="673"/>
      <c r="AL20" s="673"/>
    </row>
    <row r="21" spans="1:38" ht="27" customHeight="1">
      <c r="A21" s="491" t="s">
        <v>95</v>
      </c>
      <c r="B21" s="492"/>
      <c r="C21" s="492"/>
      <c r="D21" s="492"/>
      <c r="E21" s="492"/>
      <c r="F21" s="492"/>
      <c r="G21" s="493"/>
      <c r="H21" s="491" t="s">
        <v>101</v>
      </c>
      <c r="I21" s="517"/>
      <c r="J21" s="518"/>
      <c r="K21" s="491" t="s">
        <v>102</v>
      </c>
      <c r="L21" s="517"/>
      <c r="M21" s="517"/>
      <c r="N21" s="518"/>
      <c r="O21" s="578" t="s">
        <v>103</v>
      </c>
      <c r="P21" s="578"/>
      <c r="Q21" s="578"/>
      <c r="R21" s="578"/>
      <c r="S21" s="578"/>
      <c r="T21" s="34"/>
      <c r="U21" s="491" t="s">
        <v>95</v>
      </c>
      <c r="V21" s="492"/>
      <c r="W21" s="492"/>
      <c r="X21" s="492"/>
      <c r="Y21" s="491" t="s">
        <v>96</v>
      </c>
      <c r="Z21" s="492"/>
      <c r="AA21" s="493"/>
      <c r="AB21" s="491" t="s">
        <v>97</v>
      </c>
      <c r="AC21" s="492"/>
      <c r="AD21" s="492"/>
      <c r="AE21" s="493"/>
      <c r="AF21" s="488" t="s">
        <v>98</v>
      </c>
      <c r="AG21" s="489"/>
      <c r="AH21" s="489"/>
      <c r="AI21" s="490"/>
      <c r="AK21" s="673"/>
      <c r="AL21" s="673"/>
    </row>
    <row r="22" spans="1:35" ht="15" customHeight="1">
      <c r="A22" s="504"/>
      <c r="B22" s="505"/>
      <c r="C22" s="505"/>
      <c r="D22" s="505"/>
      <c r="E22" s="505"/>
      <c r="F22" s="505"/>
      <c r="G22" s="506"/>
      <c r="H22" s="519"/>
      <c r="I22" s="520"/>
      <c r="J22" s="520"/>
      <c r="K22" s="565"/>
      <c r="L22" s="566"/>
      <c r="M22" s="566"/>
      <c r="N22" s="567"/>
      <c r="O22" s="516">
        <v>450000</v>
      </c>
      <c r="P22" s="516"/>
      <c r="Q22" s="516"/>
      <c r="R22" s="516"/>
      <c r="S22" s="516"/>
      <c r="T22" s="38"/>
      <c r="U22" s="504"/>
      <c r="V22" s="505"/>
      <c r="W22" s="505"/>
      <c r="X22" s="506"/>
      <c r="Y22" s="504"/>
      <c r="Z22" s="505"/>
      <c r="AA22" s="506"/>
      <c r="AB22" s="73" t="s">
        <v>100</v>
      </c>
      <c r="AC22" s="500">
        <v>15200</v>
      </c>
      <c r="AD22" s="500"/>
      <c r="AE22" s="501"/>
      <c r="AF22" s="494"/>
      <c r="AG22" s="495"/>
      <c r="AH22" s="495"/>
      <c r="AI22" s="496"/>
    </row>
    <row r="23" spans="1:35" ht="15" customHeight="1">
      <c r="A23" s="507"/>
      <c r="B23" s="508"/>
      <c r="C23" s="508"/>
      <c r="D23" s="508"/>
      <c r="E23" s="508"/>
      <c r="F23" s="508"/>
      <c r="G23" s="509"/>
      <c r="H23" s="521"/>
      <c r="I23" s="522"/>
      <c r="J23" s="522"/>
      <c r="K23" s="568"/>
      <c r="L23" s="569"/>
      <c r="M23" s="569"/>
      <c r="N23" s="570"/>
      <c r="O23" s="516"/>
      <c r="P23" s="516"/>
      <c r="Q23" s="516"/>
      <c r="R23" s="516"/>
      <c r="S23" s="516"/>
      <c r="T23" s="38"/>
      <c r="U23" s="507"/>
      <c r="V23" s="508"/>
      <c r="W23" s="508"/>
      <c r="X23" s="509"/>
      <c r="Y23" s="507"/>
      <c r="Z23" s="508"/>
      <c r="AA23" s="509"/>
      <c r="AB23" s="70" t="s">
        <v>147</v>
      </c>
      <c r="AC23" s="502">
        <v>65000</v>
      </c>
      <c r="AD23" s="502"/>
      <c r="AE23" s="503"/>
      <c r="AF23" s="497"/>
      <c r="AG23" s="498"/>
      <c r="AH23" s="498"/>
      <c r="AI23" s="499"/>
    </row>
    <row r="24" spans="1:35" ht="18" customHeight="1">
      <c r="A24" s="504"/>
      <c r="B24" s="505"/>
      <c r="C24" s="505"/>
      <c r="D24" s="505"/>
      <c r="E24" s="505"/>
      <c r="F24" s="505"/>
      <c r="G24" s="506"/>
      <c r="H24" s="519"/>
      <c r="I24" s="520"/>
      <c r="J24" s="520"/>
      <c r="K24" s="565"/>
      <c r="L24" s="566"/>
      <c r="M24" s="566"/>
      <c r="N24" s="567"/>
      <c r="O24" s="516">
        <v>450000</v>
      </c>
      <c r="P24" s="516"/>
      <c r="Q24" s="516"/>
      <c r="R24" s="516"/>
      <c r="S24" s="516"/>
      <c r="T24" s="39"/>
      <c r="U24" s="504"/>
      <c r="V24" s="505"/>
      <c r="W24" s="505"/>
      <c r="X24" s="506"/>
      <c r="Y24" s="504"/>
      <c r="Z24" s="505"/>
      <c r="AA24" s="506"/>
      <c r="AB24" s="73" t="s">
        <v>100</v>
      </c>
      <c r="AC24" s="500">
        <v>114800</v>
      </c>
      <c r="AD24" s="500"/>
      <c r="AE24" s="501"/>
      <c r="AF24" s="494"/>
      <c r="AG24" s="495"/>
      <c r="AH24" s="495"/>
      <c r="AI24" s="496"/>
    </row>
    <row r="25" spans="1:35" ht="18" customHeight="1">
      <c r="A25" s="507"/>
      <c r="B25" s="508"/>
      <c r="C25" s="508"/>
      <c r="D25" s="508"/>
      <c r="E25" s="508"/>
      <c r="F25" s="508"/>
      <c r="G25" s="509"/>
      <c r="H25" s="521"/>
      <c r="I25" s="522"/>
      <c r="J25" s="522"/>
      <c r="K25" s="568"/>
      <c r="L25" s="569"/>
      <c r="M25" s="569"/>
      <c r="N25" s="570"/>
      <c r="O25" s="516"/>
      <c r="P25" s="516"/>
      <c r="Q25" s="516"/>
      <c r="R25" s="516"/>
      <c r="S25" s="516"/>
      <c r="T25" s="39"/>
      <c r="U25" s="507"/>
      <c r="V25" s="508"/>
      <c r="W25" s="508"/>
      <c r="X25" s="509"/>
      <c r="Y25" s="507"/>
      <c r="Z25" s="508"/>
      <c r="AA25" s="509"/>
      <c r="AB25" s="70" t="s">
        <v>147</v>
      </c>
      <c r="AC25" s="502">
        <v>164600</v>
      </c>
      <c r="AD25" s="502"/>
      <c r="AE25" s="503"/>
      <c r="AF25" s="497"/>
      <c r="AG25" s="498"/>
      <c r="AH25" s="498"/>
      <c r="AI25" s="499"/>
    </row>
    <row r="26" spans="1:21" ht="18" customHeight="1">
      <c r="A26" s="6" t="s">
        <v>129</v>
      </c>
      <c r="S26" s="40"/>
      <c r="T26" s="40"/>
      <c r="U26" s="6" t="s">
        <v>148</v>
      </c>
    </row>
    <row r="27" spans="1:35" ht="27" customHeight="1">
      <c r="A27" s="491" t="s">
        <v>95</v>
      </c>
      <c r="B27" s="492"/>
      <c r="C27" s="492"/>
      <c r="D27" s="492"/>
      <c r="E27" s="492"/>
      <c r="F27" s="492"/>
      <c r="G27" s="493"/>
      <c r="H27" s="491" t="s">
        <v>130</v>
      </c>
      <c r="I27" s="517"/>
      <c r="J27" s="518"/>
      <c r="K27" s="491" t="s">
        <v>131</v>
      </c>
      <c r="L27" s="517"/>
      <c r="M27" s="517"/>
      <c r="N27" s="518"/>
      <c r="O27" s="578" t="s">
        <v>98</v>
      </c>
      <c r="P27" s="578"/>
      <c r="Q27" s="578"/>
      <c r="R27" s="578"/>
      <c r="S27" s="578"/>
      <c r="U27" s="491" t="s">
        <v>95</v>
      </c>
      <c r="V27" s="492"/>
      <c r="W27" s="492"/>
      <c r="X27" s="492"/>
      <c r="Y27" s="491" t="s">
        <v>149</v>
      </c>
      <c r="Z27" s="492"/>
      <c r="AA27" s="493"/>
      <c r="AB27" s="491" t="s">
        <v>103</v>
      </c>
      <c r="AC27" s="492"/>
      <c r="AD27" s="492"/>
      <c r="AE27" s="493"/>
      <c r="AF27" s="488" t="s">
        <v>150</v>
      </c>
      <c r="AG27" s="489"/>
      <c r="AH27" s="489"/>
      <c r="AI27" s="490"/>
    </row>
    <row r="28" spans="1:35" ht="15" customHeight="1">
      <c r="A28" s="504" t="s">
        <v>125</v>
      </c>
      <c r="B28" s="505"/>
      <c r="C28" s="505"/>
      <c r="D28" s="505"/>
      <c r="E28" s="505"/>
      <c r="F28" s="505"/>
      <c r="G28" s="506"/>
      <c r="H28" s="519" t="s">
        <v>99</v>
      </c>
      <c r="I28" s="520"/>
      <c r="J28" s="520"/>
      <c r="K28" s="523" t="s">
        <v>223</v>
      </c>
      <c r="L28" s="524"/>
      <c r="M28" s="524"/>
      <c r="N28" s="525"/>
      <c r="O28" s="516"/>
      <c r="P28" s="516"/>
      <c r="Q28" s="516"/>
      <c r="R28" s="516"/>
      <c r="S28" s="516"/>
      <c r="U28" s="504"/>
      <c r="V28" s="505"/>
      <c r="W28" s="505"/>
      <c r="X28" s="506"/>
      <c r="Y28" s="504"/>
      <c r="Z28" s="505"/>
      <c r="AA28" s="506"/>
      <c r="AB28" s="504"/>
      <c r="AC28" s="505"/>
      <c r="AD28" s="505"/>
      <c r="AE28" s="506"/>
      <c r="AF28" s="510"/>
      <c r="AG28" s="511"/>
      <c r="AH28" s="511"/>
      <c r="AI28" s="512"/>
    </row>
    <row r="29" spans="1:35" ht="15" customHeight="1">
      <c r="A29" s="507" t="s">
        <v>126</v>
      </c>
      <c r="B29" s="508"/>
      <c r="C29" s="508"/>
      <c r="D29" s="508"/>
      <c r="E29" s="508"/>
      <c r="F29" s="508"/>
      <c r="G29" s="509"/>
      <c r="H29" s="521"/>
      <c r="I29" s="522"/>
      <c r="J29" s="522"/>
      <c r="K29" s="526">
        <v>25000</v>
      </c>
      <c r="L29" s="527"/>
      <c r="M29" s="527"/>
      <c r="N29" s="528"/>
      <c r="O29" s="516"/>
      <c r="P29" s="516"/>
      <c r="Q29" s="516"/>
      <c r="R29" s="516"/>
      <c r="S29" s="516"/>
      <c r="U29" s="507"/>
      <c r="V29" s="508"/>
      <c r="W29" s="508"/>
      <c r="X29" s="509"/>
      <c r="Y29" s="507"/>
      <c r="Z29" s="508"/>
      <c r="AA29" s="509"/>
      <c r="AB29" s="507"/>
      <c r="AC29" s="508"/>
      <c r="AD29" s="508"/>
      <c r="AE29" s="509"/>
      <c r="AF29" s="513"/>
      <c r="AG29" s="514"/>
      <c r="AH29" s="514"/>
      <c r="AI29" s="515"/>
    </row>
    <row r="30" spans="1:35" ht="15" customHeight="1">
      <c r="A30" s="504"/>
      <c r="B30" s="505"/>
      <c r="C30" s="505"/>
      <c r="D30" s="505"/>
      <c r="E30" s="505"/>
      <c r="F30" s="505"/>
      <c r="G30" s="506"/>
      <c r="H30" s="519"/>
      <c r="I30" s="520"/>
      <c r="J30" s="520"/>
      <c r="K30" s="523"/>
      <c r="L30" s="524"/>
      <c r="M30" s="524"/>
      <c r="N30" s="525"/>
      <c r="O30" s="516"/>
      <c r="P30" s="516"/>
      <c r="Q30" s="516"/>
      <c r="R30" s="516"/>
      <c r="S30" s="516"/>
      <c r="U30" s="504"/>
      <c r="V30" s="505"/>
      <c r="W30" s="505"/>
      <c r="X30" s="506"/>
      <c r="Y30" s="504"/>
      <c r="Z30" s="505"/>
      <c r="AA30" s="506"/>
      <c r="AB30" s="504"/>
      <c r="AC30" s="505"/>
      <c r="AD30" s="505"/>
      <c r="AE30" s="506"/>
      <c r="AF30" s="510"/>
      <c r="AG30" s="511"/>
      <c r="AH30" s="511"/>
      <c r="AI30" s="512"/>
    </row>
    <row r="31" spans="1:35" ht="15" customHeight="1">
      <c r="A31" s="507"/>
      <c r="B31" s="508"/>
      <c r="C31" s="508"/>
      <c r="D31" s="508"/>
      <c r="E31" s="508"/>
      <c r="F31" s="508"/>
      <c r="G31" s="509"/>
      <c r="H31" s="521"/>
      <c r="I31" s="522"/>
      <c r="J31" s="522"/>
      <c r="K31" s="526"/>
      <c r="L31" s="527"/>
      <c r="M31" s="527"/>
      <c r="N31" s="528"/>
      <c r="O31" s="516"/>
      <c r="P31" s="516"/>
      <c r="Q31" s="516"/>
      <c r="R31" s="516"/>
      <c r="S31" s="516"/>
      <c r="U31" s="507"/>
      <c r="V31" s="508"/>
      <c r="W31" s="508"/>
      <c r="X31" s="509"/>
      <c r="Y31" s="507"/>
      <c r="Z31" s="508"/>
      <c r="AA31" s="509"/>
      <c r="AB31" s="507"/>
      <c r="AC31" s="508"/>
      <c r="AD31" s="508"/>
      <c r="AE31" s="509"/>
      <c r="AF31" s="513"/>
      <c r="AG31" s="514"/>
      <c r="AH31" s="514"/>
      <c r="AI31" s="515"/>
    </row>
    <row r="32" spans="1:19" ht="15" customHeight="1">
      <c r="A32" s="504"/>
      <c r="B32" s="505"/>
      <c r="C32" s="505"/>
      <c r="D32" s="505"/>
      <c r="E32" s="505"/>
      <c r="F32" s="505"/>
      <c r="G32" s="506"/>
      <c r="H32" s="519"/>
      <c r="I32" s="520"/>
      <c r="J32" s="520"/>
      <c r="K32" s="523"/>
      <c r="L32" s="524"/>
      <c r="M32" s="524"/>
      <c r="N32" s="525"/>
      <c r="O32" s="516"/>
      <c r="P32" s="516"/>
      <c r="Q32" s="516"/>
      <c r="R32" s="516"/>
      <c r="S32" s="516"/>
    </row>
    <row r="33" spans="1:21" ht="15" customHeight="1">
      <c r="A33" s="507"/>
      <c r="B33" s="508"/>
      <c r="C33" s="508"/>
      <c r="D33" s="508"/>
      <c r="E33" s="508"/>
      <c r="F33" s="508"/>
      <c r="G33" s="509"/>
      <c r="H33" s="521"/>
      <c r="I33" s="522"/>
      <c r="J33" s="522"/>
      <c r="K33" s="526"/>
      <c r="L33" s="527"/>
      <c r="M33" s="527"/>
      <c r="N33" s="528"/>
      <c r="O33" s="516"/>
      <c r="P33" s="516"/>
      <c r="Q33" s="516"/>
      <c r="R33" s="516"/>
      <c r="S33" s="516"/>
      <c r="U33" s="7" t="s">
        <v>65</v>
      </c>
    </row>
    <row r="34" spans="1:35" ht="21" customHeight="1">
      <c r="A34" s="6" t="s">
        <v>132</v>
      </c>
      <c r="S34" s="12"/>
      <c r="T34" s="12"/>
      <c r="U34" s="43"/>
      <c r="V34" s="35"/>
      <c r="W34" s="35"/>
      <c r="X34" s="35"/>
      <c r="Y34" s="35"/>
      <c r="Z34" s="35"/>
      <c r="AA34" s="44"/>
      <c r="AB34" s="44"/>
      <c r="AC34" s="44"/>
      <c r="AD34" s="10"/>
      <c r="AE34" s="30"/>
      <c r="AF34" s="30"/>
      <c r="AG34" s="30"/>
      <c r="AH34" s="30"/>
      <c r="AI34" s="31"/>
    </row>
    <row r="35" spans="1:35" ht="27" customHeight="1">
      <c r="A35" s="491" t="s">
        <v>146</v>
      </c>
      <c r="B35" s="492"/>
      <c r="C35" s="492"/>
      <c r="D35" s="492"/>
      <c r="E35" s="493"/>
      <c r="F35" s="491" t="s">
        <v>139</v>
      </c>
      <c r="G35" s="493"/>
      <c r="H35" s="491" t="s">
        <v>145</v>
      </c>
      <c r="I35" s="492"/>
      <c r="J35" s="492"/>
      <c r="K35" s="492"/>
      <c r="L35" s="493"/>
      <c r="M35" s="517" t="s">
        <v>139</v>
      </c>
      <c r="N35" s="518"/>
      <c r="O35" s="534" t="s">
        <v>145</v>
      </c>
      <c r="P35" s="535"/>
      <c r="Q35" s="536"/>
      <c r="R35" s="534" t="s">
        <v>139</v>
      </c>
      <c r="S35" s="536"/>
      <c r="T35" s="71"/>
      <c r="U35" s="46"/>
      <c r="V35" s="29"/>
      <c r="W35" s="29"/>
      <c r="X35" s="29"/>
      <c r="Y35" s="29"/>
      <c r="Z35" s="29"/>
      <c r="AA35" s="29"/>
      <c r="AB35" s="29"/>
      <c r="AC35" s="29"/>
      <c r="AD35" s="29"/>
      <c r="AE35" s="29"/>
      <c r="AF35" s="29"/>
      <c r="AG35" s="29"/>
      <c r="AH35" s="29"/>
      <c r="AI35" s="47"/>
    </row>
    <row r="36" spans="1:35" ht="19.5" customHeight="1">
      <c r="A36" s="557" t="s">
        <v>133</v>
      </c>
      <c r="B36" s="558"/>
      <c r="C36" s="563" t="s">
        <v>134</v>
      </c>
      <c r="D36" s="491" t="s">
        <v>135</v>
      </c>
      <c r="E36" s="493"/>
      <c r="F36" s="551">
        <v>1</v>
      </c>
      <c r="G36" s="552"/>
      <c r="H36" s="555" t="s">
        <v>140</v>
      </c>
      <c r="I36" s="556"/>
      <c r="J36" s="553" t="s">
        <v>134</v>
      </c>
      <c r="K36" s="539" t="s">
        <v>135</v>
      </c>
      <c r="L36" s="540"/>
      <c r="M36" s="551">
        <v>1</v>
      </c>
      <c r="N36" s="552"/>
      <c r="O36" s="571" t="s">
        <v>142</v>
      </c>
      <c r="P36" s="529" t="s">
        <v>143</v>
      </c>
      <c r="Q36" s="530"/>
      <c r="R36" s="533">
        <v>1</v>
      </c>
      <c r="S36" s="533"/>
      <c r="T36" s="72"/>
      <c r="U36" s="42"/>
      <c r="V36" s="37"/>
      <c r="W36" s="37"/>
      <c r="X36" s="37"/>
      <c r="Y36" s="37"/>
      <c r="Z36" s="37"/>
      <c r="AA36" s="36"/>
      <c r="AB36" s="36"/>
      <c r="AC36" s="36"/>
      <c r="AD36" s="29"/>
      <c r="AE36" s="32"/>
      <c r="AF36" s="32"/>
      <c r="AG36" s="32"/>
      <c r="AH36" s="32"/>
      <c r="AI36" s="33"/>
    </row>
    <row r="37" spans="1:35" ht="19.5" customHeight="1">
      <c r="A37" s="559"/>
      <c r="B37" s="560"/>
      <c r="C37" s="564"/>
      <c r="D37" s="491" t="s">
        <v>136</v>
      </c>
      <c r="E37" s="493"/>
      <c r="F37" s="543">
        <v>1</v>
      </c>
      <c r="G37" s="544"/>
      <c r="H37" s="547"/>
      <c r="I37" s="548"/>
      <c r="J37" s="554"/>
      <c r="K37" s="539" t="s">
        <v>136</v>
      </c>
      <c r="L37" s="540"/>
      <c r="M37" s="543">
        <v>1</v>
      </c>
      <c r="N37" s="544"/>
      <c r="O37" s="572"/>
      <c r="P37" s="531"/>
      <c r="Q37" s="532"/>
      <c r="R37" s="533"/>
      <c r="S37" s="533"/>
      <c r="T37" s="72"/>
      <c r="U37" s="42"/>
      <c r="V37" s="37"/>
      <c r="W37" s="37"/>
      <c r="X37" s="37"/>
      <c r="Y37" s="37"/>
      <c r="Z37" s="37"/>
      <c r="AA37" s="36"/>
      <c r="AB37" s="36"/>
      <c r="AC37" s="36"/>
      <c r="AD37" s="29"/>
      <c r="AE37" s="32"/>
      <c r="AF37" s="32"/>
      <c r="AG37" s="32"/>
      <c r="AH37" s="32"/>
      <c r="AI37" s="33"/>
    </row>
    <row r="38" spans="1:35" ht="19.5" customHeight="1">
      <c r="A38" s="559"/>
      <c r="B38" s="560"/>
      <c r="C38" s="563" t="s">
        <v>99</v>
      </c>
      <c r="D38" s="491" t="s">
        <v>137</v>
      </c>
      <c r="E38" s="493"/>
      <c r="F38" s="545">
        <v>1</v>
      </c>
      <c r="G38" s="546"/>
      <c r="H38" s="547" t="s">
        <v>141</v>
      </c>
      <c r="I38" s="548"/>
      <c r="J38" s="553" t="s">
        <v>99</v>
      </c>
      <c r="K38" s="539" t="s">
        <v>137</v>
      </c>
      <c r="L38" s="540"/>
      <c r="M38" s="545">
        <v>1</v>
      </c>
      <c r="N38" s="546"/>
      <c r="O38" s="572"/>
      <c r="P38" s="529" t="s">
        <v>144</v>
      </c>
      <c r="Q38" s="530"/>
      <c r="R38" s="533">
        <v>1</v>
      </c>
      <c r="S38" s="533"/>
      <c r="T38" s="72"/>
      <c r="U38" s="45"/>
      <c r="V38" s="39"/>
      <c r="W38" s="39"/>
      <c r="X38" s="40"/>
      <c r="Y38" s="40"/>
      <c r="Z38" s="40"/>
      <c r="AA38" s="41"/>
      <c r="AB38" s="41"/>
      <c r="AC38" s="41"/>
      <c r="AD38" s="29"/>
      <c r="AE38" s="32"/>
      <c r="AF38" s="32"/>
      <c r="AG38" s="32"/>
      <c r="AH38" s="32"/>
      <c r="AI38" s="33"/>
    </row>
    <row r="39" spans="1:35" ht="19.5" customHeight="1">
      <c r="A39" s="561"/>
      <c r="B39" s="562"/>
      <c r="C39" s="564"/>
      <c r="D39" s="491" t="s">
        <v>138</v>
      </c>
      <c r="E39" s="493"/>
      <c r="F39" s="537">
        <v>85</v>
      </c>
      <c r="G39" s="538"/>
      <c r="H39" s="549"/>
      <c r="I39" s="550"/>
      <c r="J39" s="554"/>
      <c r="K39" s="541" t="s">
        <v>138</v>
      </c>
      <c r="L39" s="542"/>
      <c r="M39" s="537">
        <v>85</v>
      </c>
      <c r="N39" s="538"/>
      <c r="O39" s="573"/>
      <c r="P39" s="531"/>
      <c r="Q39" s="532"/>
      <c r="R39" s="533"/>
      <c r="S39" s="533"/>
      <c r="T39" s="72"/>
      <c r="U39" s="74"/>
      <c r="V39" s="75"/>
      <c r="W39" s="75"/>
      <c r="X39" s="76"/>
      <c r="Y39" s="76"/>
      <c r="Z39" s="76"/>
      <c r="AA39" s="77"/>
      <c r="AB39" s="77"/>
      <c r="AC39" s="77"/>
      <c r="AD39" s="48"/>
      <c r="AE39" s="78"/>
      <c r="AF39" s="78"/>
      <c r="AG39" s="78"/>
      <c r="AH39" s="78"/>
      <c r="AI39" s="79"/>
    </row>
    <row r="41" ht="12">
      <c r="U41" s="7" t="s">
        <v>238</v>
      </c>
    </row>
    <row r="42" ht="14.25">
      <c r="A42" s="6" t="s">
        <v>239</v>
      </c>
    </row>
    <row r="43" spans="1:37" ht="13.5" customHeight="1">
      <c r="A43" s="410" t="s">
        <v>49</v>
      </c>
      <c r="B43" s="403"/>
      <c r="C43" s="403"/>
      <c r="D43" s="586" t="s">
        <v>50</v>
      </c>
      <c r="E43" s="488" t="s">
        <v>51</v>
      </c>
      <c r="F43" s="17"/>
      <c r="G43" s="10" t="s">
        <v>36</v>
      </c>
      <c r="H43" s="10"/>
      <c r="I43" s="9"/>
      <c r="J43" s="10" t="s">
        <v>37</v>
      </c>
      <c r="K43" s="9"/>
      <c r="L43" s="589" t="s">
        <v>52</v>
      </c>
      <c r="M43" s="219"/>
      <c r="N43" s="595" t="s">
        <v>53</v>
      </c>
      <c r="O43" s="8" t="s">
        <v>54</v>
      </c>
      <c r="P43" s="8"/>
      <c r="Q43" s="10" t="s">
        <v>55</v>
      </c>
      <c r="R43" s="9"/>
      <c r="S43" s="8" t="s">
        <v>41</v>
      </c>
      <c r="T43" s="10"/>
      <c r="U43" s="9"/>
      <c r="V43" s="8" t="s">
        <v>42</v>
      </c>
      <c r="W43" s="9"/>
      <c r="X43" s="8" t="s">
        <v>43</v>
      </c>
      <c r="Y43" s="9"/>
      <c r="Z43" s="8" t="s">
        <v>46</v>
      </c>
      <c r="AA43" s="9"/>
      <c r="AB43" s="8" t="s">
        <v>56</v>
      </c>
      <c r="AC43" s="10"/>
      <c r="AD43" s="9"/>
      <c r="AE43" s="8" t="s">
        <v>22</v>
      </c>
      <c r="AF43" s="9"/>
      <c r="AG43" s="218" t="s">
        <v>57</v>
      </c>
      <c r="AH43" s="219"/>
      <c r="AI43" s="220"/>
      <c r="AJ43" s="170"/>
      <c r="AK43" s="29"/>
    </row>
    <row r="44" spans="1:37" ht="18.75" customHeight="1">
      <c r="A44" s="403"/>
      <c r="B44" s="403"/>
      <c r="C44" s="403"/>
      <c r="D44" s="587"/>
      <c r="E44" s="588"/>
      <c r="F44" s="15"/>
      <c r="G44" s="670" t="s">
        <v>58</v>
      </c>
      <c r="H44" s="670"/>
      <c r="I44" s="16"/>
      <c r="J44" s="671" t="s">
        <v>59</v>
      </c>
      <c r="K44" s="223"/>
      <c r="L44" s="221"/>
      <c r="M44" s="670"/>
      <c r="N44" s="596"/>
      <c r="O44" s="221" t="s">
        <v>60</v>
      </c>
      <c r="P44" s="592" t="s">
        <v>61</v>
      </c>
      <c r="Q44" s="672"/>
      <c r="R44" s="594"/>
      <c r="S44" s="674" t="s">
        <v>66</v>
      </c>
      <c r="T44" s="598"/>
      <c r="U44" s="599"/>
      <c r="V44" s="620" t="s">
        <v>62</v>
      </c>
      <c r="W44" s="623"/>
      <c r="X44" s="620" t="s">
        <v>73</v>
      </c>
      <c r="Y44" s="623"/>
      <c r="Z44" s="620" t="s">
        <v>63</v>
      </c>
      <c r="AA44" s="623"/>
      <c r="AB44" s="592" t="s">
        <v>67</v>
      </c>
      <c r="AC44" s="593"/>
      <c r="AD44" s="594"/>
      <c r="AE44" s="592" t="s">
        <v>64</v>
      </c>
      <c r="AF44" s="631"/>
      <c r="AG44" s="221"/>
      <c r="AH44" s="222"/>
      <c r="AI44" s="223"/>
      <c r="AJ44" s="170"/>
      <c r="AK44" s="29"/>
    </row>
    <row r="45" spans="1:37" ht="18.75" customHeight="1">
      <c r="A45" s="403"/>
      <c r="B45" s="403"/>
      <c r="C45" s="403"/>
      <c r="D45" s="587"/>
      <c r="E45" s="588"/>
      <c r="F45" s="15"/>
      <c r="G45" s="670"/>
      <c r="H45" s="670"/>
      <c r="I45" s="16"/>
      <c r="J45" s="590"/>
      <c r="K45" s="378"/>
      <c r="L45" s="377"/>
      <c r="M45" s="590"/>
      <c r="N45" s="597"/>
      <c r="O45" s="377"/>
      <c r="P45" s="592"/>
      <c r="Q45" s="672"/>
      <c r="R45" s="594"/>
      <c r="S45" s="675"/>
      <c r="T45" s="600"/>
      <c r="U45" s="601"/>
      <c r="V45" s="621"/>
      <c r="W45" s="624"/>
      <c r="X45" s="621"/>
      <c r="Y45" s="624"/>
      <c r="Z45" s="621"/>
      <c r="AA45" s="624"/>
      <c r="AB45" s="634"/>
      <c r="AC45" s="635"/>
      <c r="AD45" s="636"/>
      <c r="AE45" s="632"/>
      <c r="AF45" s="633"/>
      <c r="AG45" s="377"/>
      <c r="AH45" s="590"/>
      <c r="AI45" s="378"/>
      <c r="AJ45" s="170"/>
      <c r="AK45" s="7" t="s">
        <v>240</v>
      </c>
    </row>
    <row r="46" spans="1:38" ht="12" customHeight="1">
      <c r="A46" s="658" t="s">
        <v>241</v>
      </c>
      <c r="B46" s="659"/>
      <c r="C46" s="660"/>
      <c r="D46" s="602"/>
      <c r="E46" s="647"/>
      <c r="F46" s="138"/>
      <c r="G46" s="650"/>
      <c r="H46" s="650"/>
      <c r="I46" s="139" t="s">
        <v>242</v>
      </c>
      <c r="J46" s="679">
        <v>1000000</v>
      </c>
      <c r="K46" s="680"/>
      <c r="L46" s="683" t="s">
        <v>243</v>
      </c>
      <c r="M46" s="684"/>
      <c r="N46" s="602"/>
      <c r="O46" s="604">
        <f>IF(N46="","",ROUNDUP(1/N46,3))</f>
      </c>
      <c r="P46" s="154"/>
      <c r="Q46" s="155">
        <v>12</v>
      </c>
      <c r="R46" s="156"/>
      <c r="S46" s="676">
        <f>IF(N46="","",IF(AK46="",ROUNDUP(J46*O46*Q46/Q47,0),AK46))</f>
      </c>
      <c r="T46" s="677"/>
      <c r="U46" s="678"/>
      <c r="V46" s="694"/>
      <c r="W46" s="695"/>
      <c r="X46" s="618">
        <f>IF(N46="","",S46+V46)</f>
      </c>
      <c r="Y46" s="607"/>
      <c r="Z46" s="610">
        <v>1</v>
      </c>
      <c r="AA46" s="611"/>
      <c r="AB46" s="625">
        <f>IF(N46="","",ROUNDDOWN(X46*Z46,0))</f>
      </c>
      <c r="AC46" s="626"/>
      <c r="AD46" s="627"/>
      <c r="AE46" s="688">
        <v>0</v>
      </c>
      <c r="AF46" s="689"/>
      <c r="AG46" s="698"/>
      <c r="AH46" s="699"/>
      <c r="AI46" s="700"/>
      <c r="AJ46" s="167"/>
      <c r="AK46" s="692"/>
      <c r="AL46" s="707" t="s">
        <v>244</v>
      </c>
    </row>
    <row r="47" spans="1:38" ht="12">
      <c r="A47" s="661"/>
      <c r="B47" s="662"/>
      <c r="C47" s="663"/>
      <c r="D47" s="603"/>
      <c r="E47" s="648"/>
      <c r="F47" s="140" t="s">
        <v>245</v>
      </c>
      <c r="G47" s="687"/>
      <c r="H47" s="687"/>
      <c r="I47" s="141" t="s">
        <v>246</v>
      </c>
      <c r="J47" s="681"/>
      <c r="K47" s="682"/>
      <c r="L47" s="685"/>
      <c r="M47" s="686"/>
      <c r="N47" s="603"/>
      <c r="O47" s="605"/>
      <c r="P47" s="157"/>
      <c r="Q47" s="158">
        <v>12</v>
      </c>
      <c r="R47" s="159"/>
      <c r="S47" s="619"/>
      <c r="T47" s="608"/>
      <c r="U47" s="609"/>
      <c r="V47" s="696"/>
      <c r="W47" s="697"/>
      <c r="X47" s="619"/>
      <c r="Y47" s="609"/>
      <c r="Z47" s="612"/>
      <c r="AA47" s="613"/>
      <c r="AB47" s="710"/>
      <c r="AC47" s="711"/>
      <c r="AD47" s="712"/>
      <c r="AE47" s="690"/>
      <c r="AF47" s="691"/>
      <c r="AG47" s="701"/>
      <c r="AH47" s="702"/>
      <c r="AI47" s="703"/>
      <c r="AJ47" s="167"/>
      <c r="AK47" s="693"/>
      <c r="AL47" s="707"/>
    </row>
    <row r="48" spans="1:38" ht="13.5" customHeight="1">
      <c r="A48" s="658"/>
      <c r="B48" s="659"/>
      <c r="C48" s="660"/>
      <c r="D48" s="602"/>
      <c r="E48" s="647"/>
      <c r="F48" s="138"/>
      <c r="G48" s="650"/>
      <c r="H48" s="650"/>
      <c r="I48" s="142"/>
      <c r="J48" s="679"/>
      <c r="K48" s="680"/>
      <c r="L48" s="683" t="s">
        <v>243</v>
      </c>
      <c r="M48" s="684"/>
      <c r="N48" s="602"/>
      <c r="O48" s="604">
        <f>IF(N48="","",ROUNDUP(1/N48,3))</f>
      </c>
      <c r="P48" s="154"/>
      <c r="Q48" s="155">
        <v>12</v>
      </c>
      <c r="R48" s="156"/>
      <c r="S48" s="676">
        <f>IF(N48="","",IF(AK48="",ROUNDUP(J48*O48*Q48/Q49,0),AK48))</f>
      </c>
      <c r="T48" s="677"/>
      <c r="U48" s="678"/>
      <c r="V48" s="694"/>
      <c r="W48" s="695"/>
      <c r="X48" s="618">
        <f>IF(N48="","",S48+U48)</f>
      </c>
      <c r="Y48" s="607"/>
      <c r="Z48" s="610">
        <v>1</v>
      </c>
      <c r="AA48" s="611"/>
      <c r="AB48" s="625">
        <f>IF(N48="","",ROUNDDOWN(#REF!*Z48,0))</f>
      </c>
      <c r="AC48" s="626"/>
      <c r="AD48" s="627"/>
      <c r="AE48" s="688">
        <v>0</v>
      </c>
      <c r="AF48" s="689"/>
      <c r="AG48" s="698"/>
      <c r="AH48" s="699"/>
      <c r="AI48" s="700"/>
      <c r="AJ48" s="167"/>
      <c r="AK48" s="692"/>
      <c r="AL48" s="707"/>
    </row>
    <row r="49" spans="1:38" ht="12">
      <c r="A49" s="661"/>
      <c r="B49" s="662"/>
      <c r="C49" s="663"/>
      <c r="D49" s="603"/>
      <c r="E49" s="648"/>
      <c r="F49" s="140" t="s">
        <v>245</v>
      </c>
      <c r="G49" s="687"/>
      <c r="H49" s="687"/>
      <c r="I49" s="141" t="s">
        <v>246</v>
      </c>
      <c r="J49" s="681"/>
      <c r="K49" s="682"/>
      <c r="L49" s="685"/>
      <c r="M49" s="686"/>
      <c r="N49" s="603"/>
      <c r="O49" s="605"/>
      <c r="P49" s="157"/>
      <c r="Q49" s="158">
        <v>12</v>
      </c>
      <c r="R49" s="159"/>
      <c r="S49" s="619"/>
      <c r="T49" s="608"/>
      <c r="U49" s="609"/>
      <c r="V49" s="696"/>
      <c r="W49" s="697"/>
      <c r="X49" s="619"/>
      <c r="Y49" s="609"/>
      <c r="Z49" s="612"/>
      <c r="AA49" s="613"/>
      <c r="AB49" s="710"/>
      <c r="AC49" s="711"/>
      <c r="AD49" s="712"/>
      <c r="AE49" s="690"/>
      <c r="AF49" s="691"/>
      <c r="AG49" s="701"/>
      <c r="AH49" s="702"/>
      <c r="AI49" s="703"/>
      <c r="AJ49" s="167"/>
      <c r="AK49" s="693"/>
      <c r="AL49" s="707"/>
    </row>
    <row r="50" spans="1:38" ht="13.5" customHeight="1">
      <c r="A50" s="658"/>
      <c r="B50" s="659"/>
      <c r="C50" s="660"/>
      <c r="D50" s="602"/>
      <c r="E50" s="647"/>
      <c r="F50" s="138"/>
      <c r="G50" s="650"/>
      <c r="H50" s="650"/>
      <c r="I50" s="142"/>
      <c r="J50" s="679"/>
      <c r="K50" s="680"/>
      <c r="L50" s="683" t="s">
        <v>243</v>
      </c>
      <c r="M50" s="684"/>
      <c r="N50" s="602"/>
      <c r="O50" s="604">
        <f>IF(N50="","",ROUNDUP(1/N50,3))</f>
      </c>
      <c r="P50" s="154"/>
      <c r="Q50" s="155">
        <v>12</v>
      </c>
      <c r="R50" s="156"/>
      <c r="S50" s="676">
        <f>IF(N50="","",IF(AK50="",ROUNDUP(J50*O50*Q50/Q51,0),AK50))</f>
      </c>
      <c r="T50" s="677"/>
      <c r="U50" s="678"/>
      <c r="V50" s="694"/>
      <c r="W50" s="695"/>
      <c r="X50" s="618">
        <f>IF(N50="","",S50+U50)</f>
      </c>
      <c r="Y50" s="607"/>
      <c r="Z50" s="610">
        <v>1</v>
      </c>
      <c r="AA50" s="611"/>
      <c r="AB50" s="625">
        <f>IF(N50="","",ROUNDDOWN(W50*Z50,0))</f>
      </c>
      <c r="AC50" s="626"/>
      <c r="AD50" s="627"/>
      <c r="AE50" s="688">
        <v>0</v>
      </c>
      <c r="AF50" s="689"/>
      <c r="AG50" s="698"/>
      <c r="AH50" s="699"/>
      <c r="AI50" s="700"/>
      <c r="AJ50" s="167"/>
      <c r="AK50" s="692"/>
      <c r="AL50" s="707"/>
    </row>
    <row r="51" spans="1:38" ht="12">
      <c r="A51" s="661"/>
      <c r="B51" s="662"/>
      <c r="C51" s="663"/>
      <c r="D51" s="603"/>
      <c r="E51" s="648"/>
      <c r="F51" s="140" t="s">
        <v>245</v>
      </c>
      <c r="G51" s="687"/>
      <c r="H51" s="687"/>
      <c r="I51" s="141" t="s">
        <v>246</v>
      </c>
      <c r="J51" s="681"/>
      <c r="K51" s="682"/>
      <c r="L51" s="685"/>
      <c r="M51" s="686"/>
      <c r="N51" s="603"/>
      <c r="O51" s="605"/>
      <c r="P51" s="157"/>
      <c r="Q51" s="158">
        <v>12</v>
      </c>
      <c r="R51" s="159"/>
      <c r="S51" s="619"/>
      <c r="T51" s="608"/>
      <c r="U51" s="609"/>
      <c r="V51" s="696"/>
      <c r="W51" s="697"/>
      <c r="X51" s="619"/>
      <c r="Y51" s="609"/>
      <c r="Z51" s="612"/>
      <c r="AA51" s="613"/>
      <c r="AB51" s="710"/>
      <c r="AC51" s="711"/>
      <c r="AD51" s="712"/>
      <c r="AE51" s="690"/>
      <c r="AF51" s="691"/>
      <c r="AG51" s="701"/>
      <c r="AH51" s="702"/>
      <c r="AI51" s="703"/>
      <c r="AJ51" s="167"/>
      <c r="AK51" s="693"/>
      <c r="AL51" s="707"/>
    </row>
    <row r="52" spans="1:38" ht="12">
      <c r="A52" s="658"/>
      <c r="B52" s="659"/>
      <c r="C52" s="660"/>
      <c r="D52" s="602"/>
      <c r="E52" s="647"/>
      <c r="F52" s="138"/>
      <c r="G52" s="650"/>
      <c r="H52" s="650"/>
      <c r="I52" s="142"/>
      <c r="J52" s="679"/>
      <c r="K52" s="680"/>
      <c r="L52" s="683" t="s">
        <v>243</v>
      </c>
      <c r="M52" s="684"/>
      <c r="N52" s="602"/>
      <c r="O52" s="604">
        <f>IF(N52="","",ROUNDUP(1/N52,3))</f>
      </c>
      <c r="P52" s="154"/>
      <c r="Q52" s="155">
        <v>12</v>
      </c>
      <c r="R52" s="156"/>
      <c r="S52" s="676">
        <f>IF(N52="","",IF(AK52="",ROUNDUP(J52*O52*Q52/Q53,0),AK52))</f>
      </c>
      <c r="T52" s="677"/>
      <c r="U52" s="678"/>
      <c r="V52" s="694"/>
      <c r="W52" s="695"/>
      <c r="X52" s="618">
        <f>IF(N52="","",S52+U52)</f>
      </c>
      <c r="Y52" s="607"/>
      <c r="Z52" s="610">
        <v>1</v>
      </c>
      <c r="AA52" s="611"/>
      <c r="AB52" s="625">
        <f>IF(N52="","",ROUNDDOWN(W52*Z52,0))</f>
      </c>
      <c r="AC52" s="626"/>
      <c r="AD52" s="627"/>
      <c r="AE52" s="688">
        <v>0</v>
      </c>
      <c r="AF52" s="689"/>
      <c r="AG52" s="698"/>
      <c r="AH52" s="699"/>
      <c r="AI52" s="700"/>
      <c r="AJ52" s="167"/>
      <c r="AK52" s="692"/>
      <c r="AL52" s="707"/>
    </row>
    <row r="53" spans="1:38" ht="12">
      <c r="A53" s="661"/>
      <c r="B53" s="662"/>
      <c r="C53" s="663"/>
      <c r="D53" s="603"/>
      <c r="E53" s="648"/>
      <c r="F53" s="140" t="s">
        <v>245</v>
      </c>
      <c r="G53" s="687"/>
      <c r="H53" s="687"/>
      <c r="I53" s="141" t="s">
        <v>246</v>
      </c>
      <c r="J53" s="681"/>
      <c r="K53" s="682"/>
      <c r="L53" s="685"/>
      <c r="M53" s="686"/>
      <c r="N53" s="603"/>
      <c r="O53" s="605"/>
      <c r="P53" s="160"/>
      <c r="Q53" s="161">
        <v>12</v>
      </c>
      <c r="R53" s="162"/>
      <c r="S53" s="619"/>
      <c r="T53" s="608"/>
      <c r="U53" s="609"/>
      <c r="V53" s="696"/>
      <c r="W53" s="697"/>
      <c r="X53" s="619"/>
      <c r="Y53" s="609"/>
      <c r="Z53" s="612"/>
      <c r="AA53" s="613"/>
      <c r="AB53" s="710"/>
      <c r="AC53" s="711"/>
      <c r="AD53" s="712"/>
      <c r="AE53" s="690"/>
      <c r="AF53" s="691"/>
      <c r="AG53" s="701"/>
      <c r="AH53" s="702"/>
      <c r="AI53" s="703"/>
      <c r="AJ53" s="167"/>
      <c r="AK53" s="693"/>
      <c r="AL53" s="707"/>
    </row>
    <row r="54" spans="1:38" ht="12">
      <c r="A54" s="658"/>
      <c r="B54" s="659"/>
      <c r="C54" s="660"/>
      <c r="D54" s="602"/>
      <c r="E54" s="647"/>
      <c r="F54" s="138"/>
      <c r="G54" s="650"/>
      <c r="H54" s="650"/>
      <c r="I54" s="142"/>
      <c r="J54" s="679"/>
      <c r="K54" s="680"/>
      <c r="L54" s="683" t="s">
        <v>243</v>
      </c>
      <c r="M54" s="684"/>
      <c r="N54" s="602"/>
      <c r="O54" s="604">
        <f>IF(N54="","",ROUNDUP(1/N54,3))</f>
      </c>
      <c r="P54" s="154"/>
      <c r="Q54" s="155">
        <v>12</v>
      </c>
      <c r="R54" s="156"/>
      <c r="S54" s="676">
        <f>IF(N54="","",IF(AK54="",ROUNDUP(J54*O54*Q54/Q55,0),AK54))</f>
      </c>
      <c r="T54" s="677"/>
      <c r="U54" s="678"/>
      <c r="V54" s="694"/>
      <c r="W54" s="695"/>
      <c r="X54" s="618">
        <f>IF(N54="","",S54+U54)</f>
      </c>
      <c r="Y54" s="607"/>
      <c r="Z54" s="610">
        <v>1</v>
      </c>
      <c r="AA54" s="611"/>
      <c r="AB54" s="625">
        <f>IF(N54="","",ROUNDDOWN(W54*Z54,0))</f>
      </c>
      <c r="AC54" s="626"/>
      <c r="AD54" s="627"/>
      <c r="AE54" s="688">
        <v>0</v>
      </c>
      <c r="AF54" s="689"/>
      <c r="AG54" s="698"/>
      <c r="AH54" s="699"/>
      <c r="AI54" s="700"/>
      <c r="AJ54" s="167"/>
      <c r="AK54" s="692"/>
      <c r="AL54" s="707"/>
    </row>
    <row r="55" spans="1:38" ht="12">
      <c r="A55" s="661"/>
      <c r="B55" s="662"/>
      <c r="C55" s="663"/>
      <c r="D55" s="603"/>
      <c r="E55" s="648"/>
      <c r="F55" s="140" t="s">
        <v>245</v>
      </c>
      <c r="G55" s="687"/>
      <c r="H55" s="687"/>
      <c r="I55" s="141" t="s">
        <v>246</v>
      </c>
      <c r="J55" s="681"/>
      <c r="K55" s="682"/>
      <c r="L55" s="685"/>
      <c r="M55" s="686"/>
      <c r="N55" s="603"/>
      <c r="O55" s="605"/>
      <c r="P55" s="157"/>
      <c r="Q55" s="158">
        <v>12</v>
      </c>
      <c r="R55" s="159"/>
      <c r="S55" s="619"/>
      <c r="T55" s="608"/>
      <c r="U55" s="609"/>
      <c r="V55" s="696"/>
      <c r="W55" s="697"/>
      <c r="X55" s="619"/>
      <c r="Y55" s="609"/>
      <c r="Z55" s="612"/>
      <c r="AA55" s="613"/>
      <c r="AB55" s="710"/>
      <c r="AC55" s="711"/>
      <c r="AD55" s="712"/>
      <c r="AE55" s="690"/>
      <c r="AF55" s="691"/>
      <c r="AG55" s="701"/>
      <c r="AH55" s="702"/>
      <c r="AI55" s="703"/>
      <c r="AJ55" s="167"/>
      <c r="AK55" s="693"/>
      <c r="AL55" s="707"/>
    </row>
    <row r="56" spans="1:38" ht="12">
      <c r="A56" s="658"/>
      <c r="B56" s="659"/>
      <c r="C56" s="660"/>
      <c r="D56" s="602"/>
      <c r="E56" s="647"/>
      <c r="F56" s="138"/>
      <c r="G56" s="650"/>
      <c r="H56" s="650"/>
      <c r="I56" s="142"/>
      <c r="J56" s="679"/>
      <c r="K56" s="680"/>
      <c r="L56" s="683" t="s">
        <v>243</v>
      </c>
      <c r="M56" s="684"/>
      <c r="N56" s="602"/>
      <c r="O56" s="604">
        <f>IF(N56="","",ROUNDUP(1/N56,3))</f>
      </c>
      <c r="P56" s="154"/>
      <c r="Q56" s="155">
        <v>12</v>
      </c>
      <c r="R56" s="156"/>
      <c r="S56" s="676">
        <f>IF(N56="","",IF(AK56="",ROUNDUP(J56*O56*Q56/Q57,0),AK56))</f>
      </c>
      <c r="T56" s="677"/>
      <c r="U56" s="678"/>
      <c r="V56" s="694"/>
      <c r="W56" s="695"/>
      <c r="X56" s="618">
        <f>IF(N56="","",S56+U56)</f>
      </c>
      <c r="Y56" s="607"/>
      <c r="Z56" s="610">
        <v>1</v>
      </c>
      <c r="AA56" s="611"/>
      <c r="AB56" s="625">
        <f>IF(N56="","",ROUNDDOWN(W56*Z56,0))</f>
      </c>
      <c r="AC56" s="626"/>
      <c r="AD56" s="627"/>
      <c r="AE56" s="688">
        <v>0</v>
      </c>
      <c r="AF56" s="689"/>
      <c r="AG56" s="698"/>
      <c r="AH56" s="699"/>
      <c r="AI56" s="700"/>
      <c r="AJ56" s="167"/>
      <c r="AK56" s="692"/>
      <c r="AL56" s="707"/>
    </row>
    <row r="57" spans="1:38" ht="12">
      <c r="A57" s="661"/>
      <c r="B57" s="662"/>
      <c r="C57" s="663"/>
      <c r="D57" s="603"/>
      <c r="E57" s="648"/>
      <c r="F57" s="140" t="s">
        <v>245</v>
      </c>
      <c r="G57" s="687"/>
      <c r="H57" s="687"/>
      <c r="I57" s="141" t="s">
        <v>246</v>
      </c>
      <c r="J57" s="681"/>
      <c r="K57" s="682"/>
      <c r="L57" s="685"/>
      <c r="M57" s="686"/>
      <c r="N57" s="603"/>
      <c r="O57" s="605"/>
      <c r="P57" s="157"/>
      <c r="Q57" s="158">
        <v>12</v>
      </c>
      <c r="R57" s="159"/>
      <c r="S57" s="619"/>
      <c r="T57" s="608"/>
      <c r="U57" s="609"/>
      <c r="V57" s="696"/>
      <c r="W57" s="697"/>
      <c r="X57" s="619"/>
      <c r="Y57" s="609"/>
      <c r="Z57" s="612"/>
      <c r="AA57" s="613"/>
      <c r="AB57" s="710"/>
      <c r="AC57" s="711"/>
      <c r="AD57" s="712"/>
      <c r="AE57" s="690"/>
      <c r="AF57" s="691"/>
      <c r="AG57" s="701"/>
      <c r="AH57" s="702"/>
      <c r="AI57" s="703"/>
      <c r="AJ57" s="167"/>
      <c r="AK57" s="693"/>
      <c r="AL57" s="707"/>
    </row>
    <row r="58" spans="1:37" ht="12">
      <c r="A58" s="658"/>
      <c r="B58" s="659"/>
      <c r="C58" s="660"/>
      <c r="D58" s="602"/>
      <c r="E58" s="647"/>
      <c r="F58" s="138"/>
      <c r="G58" s="650"/>
      <c r="H58" s="650"/>
      <c r="I58" s="142"/>
      <c r="J58" s="679"/>
      <c r="K58" s="680"/>
      <c r="L58" s="683" t="s">
        <v>243</v>
      </c>
      <c r="M58" s="684"/>
      <c r="N58" s="602"/>
      <c r="O58" s="604">
        <f>IF(N58="","",ROUNDUP(1/N58,3))</f>
      </c>
      <c r="P58" s="154"/>
      <c r="Q58" s="155">
        <v>12</v>
      </c>
      <c r="R58" s="156"/>
      <c r="S58" s="676">
        <f>IF(N58="","",IF(AK58="",ROUNDUP(J58*O58*Q58/Q59,0),AK58))</f>
      </c>
      <c r="T58" s="677"/>
      <c r="U58" s="678"/>
      <c r="V58" s="694"/>
      <c r="W58" s="695"/>
      <c r="X58" s="618">
        <f>IF(N58="","",S58+U58)</f>
      </c>
      <c r="Y58" s="607"/>
      <c r="Z58" s="610">
        <v>1</v>
      </c>
      <c r="AA58" s="611"/>
      <c r="AB58" s="625">
        <f>IF(N58="","",ROUNDDOWN(W58*Z58,0))</f>
      </c>
      <c r="AC58" s="626"/>
      <c r="AD58" s="627"/>
      <c r="AE58" s="688">
        <v>0</v>
      </c>
      <c r="AF58" s="689"/>
      <c r="AG58" s="698"/>
      <c r="AH58" s="699"/>
      <c r="AI58" s="700"/>
      <c r="AJ58" s="167"/>
      <c r="AK58" s="692"/>
    </row>
    <row r="59" spans="1:37" ht="12">
      <c r="A59" s="661"/>
      <c r="B59" s="662"/>
      <c r="C59" s="663"/>
      <c r="D59" s="603"/>
      <c r="E59" s="648"/>
      <c r="F59" s="140" t="s">
        <v>245</v>
      </c>
      <c r="G59" s="687"/>
      <c r="H59" s="687"/>
      <c r="I59" s="141" t="s">
        <v>246</v>
      </c>
      <c r="J59" s="681"/>
      <c r="K59" s="682"/>
      <c r="L59" s="685"/>
      <c r="M59" s="686"/>
      <c r="N59" s="603"/>
      <c r="O59" s="605"/>
      <c r="P59" s="157"/>
      <c r="Q59" s="158">
        <v>12</v>
      </c>
      <c r="R59" s="159"/>
      <c r="S59" s="619"/>
      <c r="T59" s="608"/>
      <c r="U59" s="609"/>
      <c r="V59" s="696"/>
      <c r="W59" s="697"/>
      <c r="X59" s="619"/>
      <c r="Y59" s="609"/>
      <c r="Z59" s="612"/>
      <c r="AA59" s="613"/>
      <c r="AB59" s="710"/>
      <c r="AC59" s="711"/>
      <c r="AD59" s="712"/>
      <c r="AE59" s="690"/>
      <c r="AF59" s="691"/>
      <c r="AG59" s="701"/>
      <c r="AH59" s="702"/>
      <c r="AI59" s="703"/>
      <c r="AJ59" s="167"/>
      <c r="AK59" s="693"/>
    </row>
    <row r="60" spans="1:37" ht="12">
      <c r="A60" s="658"/>
      <c r="B60" s="659"/>
      <c r="C60" s="660"/>
      <c r="D60" s="602"/>
      <c r="E60" s="647"/>
      <c r="F60" s="138"/>
      <c r="G60" s="650"/>
      <c r="H60" s="650"/>
      <c r="I60" s="142"/>
      <c r="J60" s="679"/>
      <c r="K60" s="680"/>
      <c r="L60" s="683" t="s">
        <v>243</v>
      </c>
      <c r="M60" s="684"/>
      <c r="N60" s="602"/>
      <c r="O60" s="604">
        <f>IF(N60="","",ROUNDUP(1/N60,3))</f>
      </c>
      <c r="P60" s="154"/>
      <c r="Q60" s="155">
        <v>12</v>
      </c>
      <c r="R60" s="156"/>
      <c r="S60" s="676">
        <f>IF(N60="","",IF(AK60="",ROUNDUP(J60*O60*Q60/Q61,0),AK60))</f>
      </c>
      <c r="T60" s="677"/>
      <c r="U60" s="678"/>
      <c r="V60" s="694"/>
      <c r="W60" s="695"/>
      <c r="X60" s="618">
        <f>IF(N60="","",S60+U60)</f>
      </c>
      <c r="Y60" s="607"/>
      <c r="Z60" s="610">
        <v>1</v>
      </c>
      <c r="AA60" s="611"/>
      <c r="AB60" s="625">
        <f>IF(N60="","",ROUNDDOWN(W60*Z60,0))</f>
      </c>
      <c r="AC60" s="626"/>
      <c r="AD60" s="627"/>
      <c r="AE60" s="688">
        <v>0</v>
      </c>
      <c r="AF60" s="689"/>
      <c r="AG60" s="698"/>
      <c r="AH60" s="699"/>
      <c r="AI60" s="700"/>
      <c r="AJ60" s="167"/>
      <c r="AK60" s="692"/>
    </row>
    <row r="61" spans="1:37" ht="12">
      <c r="A61" s="661"/>
      <c r="B61" s="662"/>
      <c r="C61" s="663"/>
      <c r="D61" s="603"/>
      <c r="E61" s="648"/>
      <c r="F61" s="140" t="s">
        <v>245</v>
      </c>
      <c r="G61" s="687"/>
      <c r="H61" s="687"/>
      <c r="I61" s="141" t="s">
        <v>246</v>
      </c>
      <c r="J61" s="681"/>
      <c r="K61" s="682"/>
      <c r="L61" s="685"/>
      <c r="M61" s="686"/>
      <c r="N61" s="603"/>
      <c r="O61" s="605"/>
      <c r="P61" s="157"/>
      <c r="Q61" s="158">
        <v>12</v>
      </c>
      <c r="R61" s="159"/>
      <c r="S61" s="619"/>
      <c r="T61" s="608"/>
      <c r="U61" s="609"/>
      <c r="V61" s="696"/>
      <c r="W61" s="697"/>
      <c r="X61" s="619"/>
      <c r="Y61" s="609"/>
      <c r="Z61" s="612"/>
      <c r="AA61" s="613"/>
      <c r="AB61" s="710"/>
      <c r="AC61" s="711"/>
      <c r="AD61" s="712"/>
      <c r="AE61" s="690"/>
      <c r="AF61" s="691"/>
      <c r="AG61" s="701"/>
      <c r="AH61" s="702"/>
      <c r="AI61" s="703"/>
      <c r="AJ61" s="167"/>
      <c r="AK61" s="693"/>
    </row>
    <row r="62" spans="1:37" ht="12">
      <c r="A62" s="658"/>
      <c r="B62" s="659"/>
      <c r="C62" s="660"/>
      <c r="D62" s="602"/>
      <c r="E62" s="647"/>
      <c r="F62" s="138"/>
      <c r="G62" s="650"/>
      <c r="H62" s="650"/>
      <c r="I62" s="142"/>
      <c r="J62" s="679"/>
      <c r="K62" s="680"/>
      <c r="L62" s="683" t="s">
        <v>243</v>
      </c>
      <c r="M62" s="684"/>
      <c r="N62" s="602"/>
      <c r="O62" s="604">
        <f>IF(N62="","",ROUNDUP(1/N62,3))</f>
      </c>
      <c r="P62" s="154"/>
      <c r="Q62" s="155">
        <v>12</v>
      </c>
      <c r="R62" s="156"/>
      <c r="S62" s="676">
        <f>IF(N62="","",IF(AK62="",ROUNDUP(J62*O62*Q62/Q63,0),AK62))</f>
      </c>
      <c r="T62" s="677"/>
      <c r="U62" s="678"/>
      <c r="V62" s="694"/>
      <c r="W62" s="695"/>
      <c r="X62" s="618">
        <f>IF(N62="","",S62+U62)</f>
      </c>
      <c r="Y62" s="607"/>
      <c r="Z62" s="610">
        <v>1</v>
      </c>
      <c r="AA62" s="611"/>
      <c r="AB62" s="625">
        <f>IF(N62="","",ROUNDDOWN(W62*Z62,0))</f>
      </c>
      <c r="AC62" s="626"/>
      <c r="AD62" s="627"/>
      <c r="AE62" s="688">
        <v>0</v>
      </c>
      <c r="AF62" s="689"/>
      <c r="AG62" s="698"/>
      <c r="AH62" s="699"/>
      <c r="AI62" s="700"/>
      <c r="AJ62" s="167"/>
      <c r="AK62" s="692"/>
    </row>
    <row r="63" spans="1:37" ht="12">
      <c r="A63" s="661"/>
      <c r="B63" s="662"/>
      <c r="C63" s="663"/>
      <c r="D63" s="603"/>
      <c r="E63" s="648"/>
      <c r="F63" s="140" t="s">
        <v>245</v>
      </c>
      <c r="G63" s="687"/>
      <c r="H63" s="687"/>
      <c r="I63" s="141" t="s">
        <v>246</v>
      </c>
      <c r="J63" s="681"/>
      <c r="K63" s="682"/>
      <c r="L63" s="685"/>
      <c r="M63" s="686"/>
      <c r="N63" s="603"/>
      <c r="O63" s="605"/>
      <c r="P63" s="157"/>
      <c r="Q63" s="158">
        <v>12</v>
      </c>
      <c r="R63" s="159"/>
      <c r="S63" s="619"/>
      <c r="T63" s="608"/>
      <c r="U63" s="609"/>
      <c r="V63" s="696"/>
      <c r="W63" s="697"/>
      <c r="X63" s="619"/>
      <c r="Y63" s="609"/>
      <c r="Z63" s="612"/>
      <c r="AA63" s="613"/>
      <c r="AB63" s="710"/>
      <c r="AC63" s="711"/>
      <c r="AD63" s="712"/>
      <c r="AE63" s="690"/>
      <c r="AF63" s="691"/>
      <c r="AG63" s="701"/>
      <c r="AH63" s="702"/>
      <c r="AI63" s="703"/>
      <c r="AJ63" s="167"/>
      <c r="AK63" s="693"/>
    </row>
    <row r="64" spans="1:37" ht="12">
      <c r="A64" s="658"/>
      <c r="B64" s="659"/>
      <c r="C64" s="660"/>
      <c r="D64" s="602"/>
      <c r="E64" s="647"/>
      <c r="F64" s="138"/>
      <c r="G64" s="650"/>
      <c r="H64" s="650"/>
      <c r="I64" s="142"/>
      <c r="J64" s="679"/>
      <c r="K64" s="680"/>
      <c r="L64" s="683" t="s">
        <v>243</v>
      </c>
      <c r="M64" s="684"/>
      <c r="N64" s="602"/>
      <c r="O64" s="604">
        <f>IF(N64="","",ROUNDUP(1/N64,3))</f>
      </c>
      <c r="P64" s="154"/>
      <c r="Q64" s="155">
        <v>12</v>
      </c>
      <c r="R64" s="156"/>
      <c r="S64" s="676">
        <f>IF(N64="","",IF(AK64="",ROUNDUP(J64*O64*Q64/Q65,0),AK64))</f>
      </c>
      <c r="T64" s="677"/>
      <c r="U64" s="678"/>
      <c r="V64" s="694"/>
      <c r="W64" s="695"/>
      <c r="X64" s="618">
        <f>IF(N64="","",S64+U64)</f>
      </c>
      <c r="Y64" s="607"/>
      <c r="Z64" s="610">
        <v>1</v>
      </c>
      <c r="AA64" s="611"/>
      <c r="AB64" s="625">
        <f>IF(N64="","",ROUNDDOWN(W64*Z64,0))</f>
      </c>
      <c r="AC64" s="626"/>
      <c r="AD64" s="627"/>
      <c r="AE64" s="688">
        <v>0</v>
      </c>
      <c r="AF64" s="689"/>
      <c r="AG64" s="698"/>
      <c r="AH64" s="699"/>
      <c r="AI64" s="700"/>
      <c r="AJ64" s="167"/>
      <c r="AK64" s="692"/>
    </row>
    <row r="65" spans="1:37" ht="12">
      <c r="A65" s="661"/>
      <c r="B65" s="662"/>
      <c r="C65" s="663"/>
      <c r="D65" s="603"/>
      <c r="E65" s="648"/>
      <c r="F65" s="140" t="s">
        <v>245</v>
      </c>
      <c r="G65" s="687"/>
      <c r="H65" s="687"/>
      <c r="I65" s="141" t="s">
        <v>246</v>
      </c>
      <c r="J65" s="681"/>
      <c r="K65" s="682"/>
      <c r="L65" s="685"/>
      <c r="M65" s="686"/>
      <c r="N65" s="603"/>
      <c r="O65" s="605"/>
      <c r="P65" s="157"/>
      <c r="Q65" s="158">
        <v>12</v>
      </c>
      <c r="R65" s="159"/>
      <c r="S65" s="619"/>
      <c r="T65" s="608"/>
      <c r="U65" s="609"/>
      <c r="V65" s="696"/>
      <c r="W65" s="697"/>
      <c r="X65" s="619"/>
      <c r="Y65" s="609"/>
      <c r="Z65" s="612"/>
      <c r="AA65" s="613"/>
      <c r="AB65" s="710"/>
      <c r="AC65" s="711"/>
      <c r="AD65" s="712"/>
      <c r="AE65" s="690"/>
      <c r="AF65" s="691"/>
      <c r="AG65" s="701"/>
      <c r="AH65" s="702"/>
      <c r="AI65" s="703"/>
      <c r="AJ65" s="167"/>
      <c r="AK65" s="693"/>
    </row>
    <row r="66" spans="1:37" ht="12">
      <c r="A66" s="658"/>
      <c r="B66" s="659"/>
      <c r="C66" s="660"/>
      <c r="D66" s="602"/>
      <c r="E66" s="647"/>
      <c r="F66" s="138"/>
      <c r="G66" s="650"/>
      <c r="H66" s="650"/>
      <c r="I66" s="142"/>
      <c r="J66" s="679"/>
      <c r="K66" s="680"/>
      <c r="L66" s="683" t="s">
        <v>243</v>
      </c>
      <c r="M66" s="684"/>
      <c r="N66" s="602"/>
      <c r="O66" s="604">
        <f>IF(N66="","",ROUNDUP(1/N66,3))</f>
      </c>
      <c r="P66" s="154"/>
      <c r="Q66" s="155">
        <v>12</v>
      </c>
      <c r="R66" s="156"/>
      <c r="S66" s="676">
        <f>IF(N66="","",IF(AK66="",ROUNDUP(J66*O66*Q66/Q67,0),AK66))</f>
      </c>
      <c r="T66" s="677"/>
      <c r="U66" s="678"/>
      <c r="V66" s="694"/>
      <c r="W66" s="695"/>
      <c r="X66" s="618">
        <f>IF(N66="","",S66+U66)</f>
      </c>
      <c r="Y66" s="607"/>
      <c r="Z66" s="610">
        <v>1</v>
      </c>
      <c r="AA66" s="611"/>
      <c r="AB66" s="625">
        <f>IF(N66="","",ROUNDDOWN(W66*Z66,0))</f>
      </c>
      <c r="AC66" s="626"/>
      <c r="AD66" s="627"/>
      <c r="AE66" s="688">
        <v>0</v>
      </c>
      <c r="AF66" s="689"/>
      <c r="AG66" s="698"/>
      <c r="AH66" s="699"/>
      <c r="AI66" s="700"/>
      <c r="AJ66" s="167"/>
      <c r="AK66" s="692"/>
    </row>
    <row r="67" spans="1:37" ht="12">
      <c r="A67" s="661"/>
      <c r="B67" s="662"/>
      <c r="C67" s="663"/>
      <c r="D67" s="603"/>
      <c r="E67" s="648"/>
      <c r="F67" s="140" t="s">
        <v>245</v>
      </c>
      <c r="G67" s="687"/>
      <c r="H67" s="687"/>
      <c r="I67" s="141" t="s">
        <v>246</v>
      </c>
      <c r="J67" s="681"/>
      <c r="K67" s="682"/>
      <c r="L67" s="685"/>
      <c r="M67" s="686"/>
      <c r="N67" s="603"/>
      <c r="O67" s="605"/>
      <c r="P67" s="157"/>
      <c r="Q67" s="158">
        <v>12</v>
      </c>
      <c r="R67" s="159"/>
      <c r="S67" s="619"/>
      <c r="T67" s="608"/>
      <c r="U67" s="609"/>
      <c r="V67" s="696"/>
      <c r="W67" s="697"/>
      <c r="X67" s="619"/>
      <c r="Y67" s="609"/>
      <c r="Z67" s="612"/>
      <c r="AA67" s="613"/>
      <c r="AB67" s="710"/>
      <c r="AC67" s="711"/>
      <c r="AD67" s="712"/>
      <c r="AE67" s="690"/>
      <c r="AF67" s="691"/>
      <c r="AG67" s="701"/>
      <c r="AH67" s="702"/>
      <c r="AI67" s="703"/>
      <c r="AJ67" s="167"/>
      <c r="AK67" s="693"/>
    </row>
    <row r="68" spans="1:37" ht="12">
      <c r="A68" s="658"/>
      <c r="B68" s="659"/>
      <c r="C68" s="660"/>
      <c r="D68" s="602"/>
      <c r="E68" s="647"/>
      <c r="F68" s="138"/>
      <c r="G68" s="650"/>
      <c r="H68" s="650"/>
      <c r="I68" s="142"/>
      <c r="J68" s="679"/>
      <c r="K68" s="680"/>
      <c r="L68" s="683" t="s">
        <v>243</v>
      </c>
      <c r="M68" s="684"/>
      <c r="N68" s="602"/>
      <c r="O68" s="604">
        <f>IF(N68="","",ROUNDUP(1/N68,3))</f>
      </c>
      <c r="P68" s="154"/>
      <c r="Q68" s="155">
        <v>12</v>
      </c>
      <c r="R68" s="156"/>
      <c r="S68" s="676">
        <f>IF(N68="","",IF(AK68="",ROUNDUP(J68*O68*Q68/Q69,0),AK68))</f>
      </c>
      <c r="T68" s="677"/>
      <c r="U68" s="678"/>
      <c r="V68" s="694"/>
      <c r="W68" s="695"/>
      <c r="X68" s="618">
        <f>IF(N68="","",S68+U68)</f>
      </c>
      <c r="Y68" s="607"/>
      <c r="Z68" s="610">
        <v>1</v>
      </c>
      <c r="AA68" s="611"/>
      <c r="AB68" s="625">
        <f>IF(N68="","",ROUNDDOWN(W68*Z68,0))</f>
      </c>
      <c r="AC68" s="626"/>
      <c r="AD68" s="627"/>
      <c r="AE68" s="688">
        <v>0</v>
      </c>
      <c r="AF68" s="689"/>
      <c r="AG68" s="698"/>
      <c r="AH68" s="699"/>
      <c r="AI68" s="700"/>
      <c r="AJ68" s="167"/>
      <c r="AK68" s="692"/>
    </row>
    <row r="69" spans="1:37" ht="12">
      <c r="A69" s="661"/>
      <c r="B69" s="662"/>
      <c r="C69" s="663"/>
      <c r="D69" s="603"/>
      <c r="E69" s="648"/>
      <c r="F69" s="140" t="s">
        <v>245</v>
      </c>
      <c r="G69" s="687"/>
      <c r="H69" s="687"/>
      <c r="I69" s="141" t="s">
        <v>246</v>
      </c>
      <c r="J69" s="681"/>
      <c r="K69" s="682"/>
      <c r="L69" s="685"/>
      <c r="M69" s="686"/>
      <c r="N69" s="603"/>
      <c r="O69" s="605"/>
      <c r="P69" s="157"/>
      <c r="Q69" s="158">
        <v>12</v>
      </c>
      <c r="R69" s="159"/>
      <c r="S69" s="619"/>
      <c r="T69" s="608"/>
      <c r="U69" s="609"/>
      <c r="V69" s="696"/>
      <c r="W69" s="697"/>
      <c r="X69" s="619"/>
      <c r="Y69" s="609"/>
      <c r="Z69" s="612"/>
      <c r="AA69" s="613"/>
      <c r="AB69" s="710"/>
      <c r="AC69" s="711"/>
      <c r="AD69" s="712"/>
      <c r="AE69" s="690"/>
      <c r="AF69" s="691"/>
      <c r="AG69" s="701"/>
      <c r="AH69" s="702"/>
      <c r="AI69" s="703"/>
      <c r="AJ69" s="167"/>
      <c r="AK69" s="693"/>
    </row>
    <row r="70" spans="1:37" ht="12">
      <c r="A70" s="658"/>
      <c r="B70" s="659"/>
      <c r="C70" s="660"/>
      <c r="D70" s="602"/>
      <c r="E70" s="647"/>
      <c r="F70" s="138"/>
      <c r="G70" s="650"/>
      <c r="H70" s="650"/>
      <c r="I70" s="142"/>
      <c r="J70" s="679"/>
      <c r="K70" s="680"/>
      <c r="L70" s="683" t="s">
        <v>243</v>
      </c>
      <c r="M70" s="684"/>
      <c r="N70" s="602"/>
      <c r="O70" s="604">
        <f>IF(N70="","",ROUNDUP(1/N70,3))</f>
      </c>
      <c r="P70" s="154"/>
      <c r="Q70" s="155">
        <v>12</v>
      </c>
      <c r="R70" s="156"/>
      <c r="S70" s="676">
        <f>IF(N70="","",IF(AK70="",ROUNDUP(J70*O70*Q70/Q71,0),AK70))</f>
      </c>
      <c r="T70" s="677"/>
      <c r="U70" s="678"/>
      <c r="V70" s="694"/>
      <c r="W70" s="695"/>
      <c r="X70" s="618">
        <f>IF(N70="","",S70+U70)</f>
      </c>
      <c r="Y70" s="607"/>
      <c r="Z70" s="610">
        <v>1</v>
      </c>
      <c r="AA70" s="611"/>
      <c r="AB70" s="625">
        <f>IF(N70="","",ROUNDDOWN(W70*Z70,0))</f>
      </c>
      <c r="AC70" s="626"/>
      <c r="AD70" s="627"/>
      <c r="AE70" s="688">
        <v>0</v>
      </c>
      <c r="AF70" s="689"/>
      <c r="AG70" s="698"/>
      <c r="AH70" s="699"/>
      <c r="AI70" s="700"/>
      <c r="AJ70" s="167"/>
      <c r="AK70" s="692"/>
    </row>
    <row r="71" spans="1:37" ht="12">
      <c r="A71" s="661"/>
      <c r="B71" s="662"/>
      <c r="C71" s="663"/>
      <c r="D71" s="603"/>
      <c r="E71" s="648"/>
      <c r="F71" s="140" t="s">
        <v>245</v>
      </c>
      <c r="G71" s="687"/>
      <c r="H71" s="687"/>
      <c r="I71" s="141" t="s">
        <v>246</v>
      </c>
      <c r="J71" s="681"/>
      <c r="K71" s="682"/>
      <c r="L71" s="685"/>
      <c r="M71" s="686"/>
      <c r="N71" s="603"/>
      <c r="O71" s="605"/>
      <c r="P71" s="157"/>
      <c r="Q71" s="158">
        <v>12</v>
      </c>
      <c r="R71" s="159"/>
      <c r="S71" s="619"/>
      <c r="T71" s="608"/>
      <c r="U71" s="609"/>
      <c r="V71" s="696"/>
      <c r="W71" s="697"/>
      <c r="X71" s="619"/>
      <c r="Y71" s="609"/>
      <c r="Z71" s="612"/>
      <c r="AA71" s="613"/>
      <c r="AB71" s="710"/>
      <c r="AC71" s="711"/>
      <c r="AD71" s="712"/>
      <c r="AE71" s="690"/>
      <c r="AF71" s="691"/>
      <c r="AG71" s="701"/>
      <c r="AH71" s="702"/>
      <c r="AI71" s="703"/>
      <c r="AJ71" s="167"/>
      <c r="AK71" s="693"/>
    </row>
    <row r="72" spans="1:37" ht="12">
      <c r="A72" s="658"/>
      <c r="B72" s="659"/>
      <c r="C72" s="660"/>
      <c r="D72" s="602"/>
      <c r="E72" s="647"/>
      <c r="F72" s="138"/>
      <c r="G72" s="650"/>
      <c r="H72" s="650"/>
      <c r="I72" s="142"/>
      <c r="J72" s="679"/>
      <c r="K72" s="680"/>
      <c r="L72" s="683" t="s">
        <v>243</v>
      </c>
      <c r="M72" s="684"/>
      <c r="N72" s="602"/>
      <c r="O72" s="604">
        <f>IF(N72="","",ROUNDUP(1/N72,3))</f>
      </c>
      <c r="P72" s="154"/>
      <c r="Q72" s="155">
        <v>12</v>
      </c>
      <c r="R72" s="156"/>
      <c r="S72" s="676">
        <f>IF(N72="","",IF(AK72="",ROUNDUP(J72*O72*Q72/Q73,0),AK72))</f>
      </c>
      <c r="T72" s="677"/>
      <c r="U72" s="678"/>
      <c r="V72" s="694"/>
      <c r="W72" s="695"/>
      <c r="X72" s="618">
        <f>IF(N72="","",S72+U72)</f>
      </c>
      <c r="Y72" s="607"/>
      <c r="Z72" s="610">
        <v>1</v>
      </c>
      <c r="AA72" s="611"/>
      <c r="AB72" s="625">
        <f>IF(N72="","",ROUNDDOWN(W72*Z72,0))</f>
      </c>
      <c r="AC72" s="626"/>
      <c r="AD72" s="627"/>
      <c r="AE72" s="688">
        <v>0</v>
      </c>
      <c r="AF72" s="689"/>
      <c r="AG72" s="698"/>
      <c r="AH72" s="699"/>
      <c r="AI72" s="700"/>
      <c r="AJ72" s="167"/>
      <c r="AK72" s="692"/>
    </row>
    <row r="73" spans="1:37" ht="12">
      <c r="A73" s="661"/>
      <c r="B73" s="662"/>
      <c r="C73" s="663"/>
      <c r="D73" s="603"/>
      <c r="E73" s="648"/>
      <c r="F73" s="140" t="s">
        <v>245</v>
      </c>
      <c r="G73" s="687"/>
      <c r="H73" s="687"/>
      <c r="I73" s="141" t="s">
        <v>246</v>
      </c>
      <c r="J73" s="681"/>
      <c r="K73" s="682"/>
      <c r="L73" s="685"/>
      <c r="M73" s="686"/>
      <c r="N73" s="603"/>
      <c r="O73" s="605"/>
      <c r="P73" s="157"/>
      <c r="Q73" s="158">
        <v>12</v>
      </c>
      <c r="R73" s="159"/>
      <c r="S73" s="619"/>
      <c r="T73" s="608"/>
      <c r="U73" s="609"/>
      <c r="V73" s="696"/>
      <c r="W73" s="697"/>
      <c r="X73" s="619"/>
      <c r="Y73" s="609"/>
      <c r="Z73" s="612"/>
      <c r="AA73" s="613"/>
      <c r="AB73" s="710"/>
      <c r="AC73" s="711"/>
      <c r="AD73" s="712"/>
      <c r="AE73" s="690"/>
      <c r="AF73" s="691"/>
      <c r="AG73" s="701"/>
      <c r="AH73" s="702"/>
      <c r="AI73" s="703"/>
      <c r="AJ73" s="167"/>
      <c r="AK73" s="693"/>
    </row>
    <row r="74" spans="1:37" ht="12">
      <c r="A74" s="658"/>
      <c r="B74" s="659"/>
      <c r="C74" s="660"/>
      <c r="D74" s="602"/>
      <c r="E74" s="647"/>
      <c r="F74" s="138"/>
      <c r="G74" s="650"/>
      <c r="H74" s="650"/>
      <c r="I74" s="142"/>
      <c r="J74" s="679"/>
      <c r="K74" s="680"/>
      <c r="L74" s="683" t="s">
        <v>243</v>
      </c>
      <c r="M74" s="684"/>
      <c r="N74" s="602"/>
      <c r="O74" s="604">
        <f>IF(N74="","",ROUNDUP(1/N74,3))</f>
      </c>
      <c r="P74" s="154"/>
      <c r="Q74" s="155">
        <v>12</v>
      </c>
      <c r="R74" s="156"/>
      <c r="S74" s="676">
        <f>IF(N74="","",IF(AK74="",ROUNDUP(J74*O74*Q74/Q75,0),AK74))</f>
      </c>
      <c r="T74" s="677"/>
      <c r="U74" s="678"/>
      <c r="V74" s="694"/>
      <c r="W74" s="695"/>
      <c r="X74" s="618">
        <f>IF(N74="","",S74+U74)</f>
      </c>
      <c r="Y74" s="607"/>
      <c r="Z74" s="610">
        <v>1</v>
      </c>
      <c r="AA74" s="611"/>
      <c r="AB74" s="625">
        <f>IF(N74="","",ROUNDDOWN(W74*Z74,0))</f>
      </c>
      <c r="AC74" s="626"/>
      <c r="AD74" s="627"/>
      <c r="AE74" s="688">
        <v>0</v>
      </c>
      <c r="AF74" s="689"/>
      <c r="AG74" s="698"/>
      <c r="AH74" s="699"/>
      <c r="AI74" s="700"/>
      <c r="AJ74" s="167"/>
      <c r="AK74" s="692"/>
    </row>
    <row r="75" spans="1:37" ht="12">
      <c r="A75" s="661"/>
      <c r="B75" s="662"/>
      <c r="C75" s="663"/>
      <c r="D75" s="603"/>
      <c r="E75" s="648"/>
      <c r="F75" s="140" t="s">
        <v>245</v>
      </c>
      <c r="G75" s="687"/>
      <c r="H75" s="687"/>
      <c r="I75" s="141" t="s">
        <v>246</v>
      </c>
      <c r="J75" s="681"/>
      <c r="K75" s="682"/>
      <c r="L75" s="685"/>
      <c r="M75" s="686"/>
      <c r="N75" s="603"/>
      <c r="O75" s="605"/>
      <c r="P75" s="157"/>
      <c r="Q75" s="158">
        <v>12</v>
      </c>
      <c r="R75" s="159"/>
      <c r="S75" s="619"/>
      <c r="T75" s="608"/>
      <c r="U75" s="609"/>
      <c r="V75" s="696"/>
      <c r="W75" s="697"/>
      <c r="X75" s="619"/>
      <c r="Y75" s="609"/>
      <c r="Z75" s="612"/>
      <c r="AA75" s="613"/>
      <c r="AB75" s="710"/>
      <c r="AC75" s="711"/>
      <c r="AD75" s="712"/>
      <c r="AE75" s="690"/>
      <c r="AF75" s="691"/>
      <c r="AG75" s="701"/>
      <c r="AH75" s="702"/>
      <c r="AI75" s="703"/>
      <c r="AJ75" s="167"/>
      <c r="AK75" s="693"/>
    </row>
    <row r="76" spans="1:37" ht="12">
      <c r="A76" s="658"/>
      <c r="B76" s="659"/>
      <c r="C76" s="660"/>
      <c r="D76" s="602"/>
      <c r="E76" s="647"/>
      <c r="F76" s="138"/>
      <c r="G76" s="650"/>
      <c r="H76" s="650"/>
      <c r="I76" s="142"/>
      <c r="J76" s="679"/>
      <c r="K76" s="680"/>
      <c r="L76" s="683" t="s">
        <v>243</v>
      </c>
      <c r="M76" s="684"/>
      <c r="N76" s="602"/>
      <c r="O76" s="604">
        <f>IF(N76="","",ROUNDUP(1/N76,3))</f>
      </c>
      <c r="P76" s="154"/>
      <c r="Q76" s="155">
        <v>12</v>
      </c>
      <c r="R76" s="156"/>
      <c r="S76" s="676">
        <f>IF(N76="","",IF(AK76="",ROUNDUP(J76*O76*Q76/Q77,0),AK76))</f>
      </c>
      <c r="T76" s="677"/>
      <c r="U76" s="678"/>
      <c r="V76" s="694"/>
      <c r="W76" s="695"/>
      <c r="X76" s="618">
        <f>IF(N76="","",S76+U76)</f>
      </c>
      <c r="Y76" s="607"/>
      <c r="Z76" s="610">
        <v>1</v>
      </c>
      <c r="AA76" s="611"/>
      <c r="AB76" s="625">
        <f>IF(N76="","",ROUNDDOWN(W76*Z76,0))</f>
      </c>
      <c r="AC76" s="626"/>
      <c r="AD76" s="627"/>
      <c r="AE76" s="688">
        <v>0</v>
      </c>
      <c r="AF76" s="689"/>
      <c r="AG76" s="698"/>
      <c r="AH76" s="699"/>
      <c r="AI76" s="700"/>
      <c r="AJ76" s="167"/>
      <c r="AK76" s="692"/>
    </row>
    <row r="77" spans="1:37" ht="12">
      <c r="A77" s="661"/>
      <c r="B77" s="662"/>
      <c r="C77" s="663"/>
      <c r="D77" s="603"/>
      <c r="E77" s="648"/>
      <c r="F77" s="140" t="s">
        <v>245</v>
      </c>
      <c r="G77" s="687"/>
      <c r="H77" s="687"/>
      <c r="I77" s="141" t="s">
        <v>246</v>
      </c>
      <c r="J77" s="681"/>
      <c r="K77" s="682"/>
      <c r="L77" s="685"/>
      <c r="M77" s="686"/>
      <c r="N77" s="603"/>
      <c r="O77" s="605"/>
      <c r="P77" s="157"/>
      <c r="Q77" s="158">
        <v>12</v>
      </c>
      <c r="R77" s="159"/>
      <c r="S77" s="619"/>
      <c r="T77" s="608"/>
      <c r="U77" s="609"/>
      <c r="V77" s="696"/>
      <c r="W77" s="697"/>
      <c r="X77" s="619"/>
      <c r="Y77" s="609"/>
      <c r="Z77" s="612"/>
      <c r="AA77" s="613"/>
      <c r="AB77" s="710"/>
      <c r="AC77" s="711"/>
      <c r="AD77" s="712"/>
      <c r="AE77" s="690"/>
      <c r="AF77" s="691"/>
      <c r="AG77" s="701"/>
      <c r="AH77" s="702"/>
      <c r="AI77" s="703"/>
      <c r="AJ77" s="167"/>
      <c r="AK77" s="693"/>
    </row>
    <row r="78" spans="1:37" ht="12">
      <c r="A78" s="658"/>
      <c r="B78" s="659"/>
      <c r="C78" s="660"/>
      <c r="D78" s="602"/>
      <c r="E78" s="647"/>
      <c r="F78" s="138"/>
      <c r="G78" s="650"/>
      <c r="H78" s="650"/>
      <c r="I78" s="142"/>
      <c r="J78" s="679"/>
      <c r="K78" s="680"/>
      <c r="L78" s="683" t="s">
        <v>243</v>
      </c>
      <c r="M78" s="684"/>
      <c r="N78" s="602"/>
      <c r="O78" s="604">
        <f>IF(N78="","",ROUNDUP(1/N78,3))</f>
      </c>
      <c r="P78" s="154"/>
      <c r="Q78" s="155">
        <v>12</v>
      </c>
      <c r="R78" s="156"/>
      <c r="S78" s="676">
        <f>IF(N78="","",IF(AK78="",ROUNDUP(J78*O78*Q78/Q79,0),AK78))</f>
      </c>
      <c r="T78" s="677"/>
      <c r="U78" s="678"/>
      <c r="V78" s="694"/>
      <c r="W78" s="695"/>
      <c r="X78" s="618">
        <f>IF(N78="","",S78+U78)</f>
      </c>
      <c r="Y78" s="607"/>
      <c r="Z78" s="610">
        <v>1</v>
      </c>
      <c r="AA78" s="611"/>
      <c r="AB78" s="625">
        <f>IF(N78="","",ROUNDDOWN(W78*Z78,0))</f>
      </c>
      <c r="AC78" s="626"/>
      <c r="AD78" s="627"/>
      <c r="AE78" s="688">
        <v>0</v>
      </c>
      <c r="AF78" s="689"/>
      <c r="AG78" s="698"/>
      <c r="AH78" s="699"/>
      <c r="AI78" s="700"/>
      <c r="AJ78" s="167"/>
      <c r="AK78" s="692"/>
    </row>
    <row r="79" spans="1:37" ht="12">
      <c r="A79" s="661"/>
      <c r="B79" s="662"/>
      <c r="C79" s="663"/>
      <c r="D79" s="603"/>
      <c r="E79" s="648"/>
      <c r="F79" s="140" t="s">
        <v>245</v>
      </c>
      <c r="G79" s="687"/>
      <c r="H79" s="687"/>
      <c r="I79" s="141" t="s">
        <v>246</v>
      </c>
      <c r="J79" s="681"/>
      <c r="K79" s="682"/>
      <c r="L79" s="685"/>
      <c r="M79" s="686"/>
      <c r="N79" s="603"/>
      <c r="O79" s="605"/>
      <c r="P79" s="157"/>
      <c r="Q79" s="158">
        <v>12</v>
      </c>
      <c r="R79" s="159"/>
      <c r="S79" s="619"/>
      <c r="T79" s="608"/>
      <c r="U79" s="609"/>
      <c r="V79" s="696"/>
      <c r="W79" s="697"/>
      <c r="X79" s="619"/>
      <c r="Y79" s="609"/>
      <c r="Z79" s="612"/>
      <c r="AA79" s="613"/>
      <c r="AB79" s="710"/>
      <c r="AC79" s="711"/>
      <c r="AD79" s="712"/>
      <c r="AE79" s="690"/>
      <c r="AF79" s="691"/>
      <c r="AG79" s="701"/>
      <c r="AH79" s="702"/>
      <c r="AI79" s="703"/>
      <c r="AJ79" s="167"/>
      <c r="AK79" s="693"/>
    </row>
    <row r="80" spans="1:37" ht="12">
      <c r="A80" s="658"/>
      <c r="B80" s="659"/>
      <c r="C80" s="660"/>
      <c r="D80" s="602"/>
      <c r="E80" s="647"/>
      <c r="F80" s="138"/>
      <c r="G80" s="650"/>
      <c r="H80" s="650"/>
      <c r="I80" s="142"/>
      <c r="J80" s="679"/>
      <c r="K80" s="680"/>
      <c r="L80" s="683" t="s">
        <v>243</v>
      </c>
      <c r="M80" s="684"/>
      <c r="N80" s="602"/>
      <c r="O80" s="604">
        <f>IF(N80="","",ROUNDUP(1/N80,3))</f>
      </c>
      <c r="P80" s="154"/>
      <c r="Q80" s="155">
        <v>12</v>
      </c>
      <c r="R80" s="156"/>
      <c r="S80" s="676">
        <f>IF(N80="","",IF(AK80="",ROUNDUP(J80*O80*Q80/Q81,0),AK80))</f>
      </c>
      <c r="T80" s="677"/>
      <c r="U80" s="678"/>
      <c r="V80" s="694"/>
      <c r="W80" s="695"/>
      <c r="X80" s="618">
        <f>IF(N80="","",S80+U80)</f>
      </c>
      <c r="Y80" s="607"/>
      <c r="Z80" s="610">
        <v>1</v>
      </c>
      <c r="AA80" s="611"/>
      <c r="AB80" s="625">
        <f>IF(N80="","",ROUNDDOWN(W80*Z80,0))</f>
      </c>
      <c r="AC80" s="626"/>
      <c r="AD80" s="627"/>
      <c r="AE80" s="688">
        <v>0</v>
      </c>
      <c r="AF80" s="689"/>
      <c r="AG80" s="698"/>
      <c r="AH80" s="699"/>
      <c r="AI80" s="700"/>
      <c r="AJ80" s="167"/>
      <c r="AK80" s="692"/>
    </row>
    <row r="81" spans="1:37" ht="12">
      <c r="A81" s="661"/>
      <c r="B81" s="662"/>
      <c r="C81" s="663"/>
      <c r="D81" s="603"/>
      <c r="E81" s="648"/>
      <c r="F81" s="140" t="s">
        <v>245</v>
      </c>
      <c r="G81" s="687"/>
      <c r="H81" s="687"/>
      <c r="I81" s="141" t="s">
        <v>246</v>
      </c>
      <c r="J81" s="681"/>
      <c r="K81" s="682"/>
      <c r="L81" s="685"/>
      <c r="M81" s="686"/>
      <c r="N81" s="603"/>
      <c r="O81" s="605"/>
      <c r="P81" s="157"/>
      <c r="Q81" s="158">
        <v>12</v>
      </c>
      <c r="R81" s="159"/>
      <c r="S81" s="619"/>
      <c r="T81" s="608"/>
      <c r="U81" s="609"/>
      <c r="V81" s="696"/>
      <c r="W81" s="697"/>
      <c r="X81" s="619"/>
      <c r="Y81" s="609"/>
      <c r="Z81" s="612"/>
      <c r="AA81" s="613"/>
      <c r="AB81" s="710"/>
      <c r="AC81" s="711"/>
      <c r="AD81" s="712"/>
      <c r="AE81" s="690"/>
      <c r="AF81" s="691"/>
      <c r="AG81" s="701"/>
      <c r="AH81" s="702"/>
      <c r="AI81" s="703"/>
      <c r="AJ81" s="167"/>
      <c r="AK81" s="693"/>
    </row>
    <row r="82" spans="1:37" ht="12">
      <c r="A82" s="658"/>
      <c r="B82" s="659"/>
      <c r="C82" s="660"/>
      <c r="D82" s="602"/>
      <c r="E82" s="647"/>
      <c r="F82" s="138"/>
      <c r="G82" s="650"/>
      <c r="H82" s="650"/>
      <c r="I82" s="142"/>
      <c r="J82" s="679"/>
      <c r="K82" s="680"/>
      <c r="L82" s="683" t="s">
        <v>243</v>
      </c>
      <c r="M82" s="684"/>
      <c r="N82" s="602"/>
      <c r="O82" s="604">
        <f>IF(N82="","",ROUNDUP(1/N82,3))</f>
      </c>
      <c r="P82" s="154"/>
      <c r="Q82" s="155">
        <v>12</v>
      </c>
      <c r="R82" s="156"/>
      <c r="S82" s="676">
        <f>IF(N82="","",IF(AK82="",ROUNDUP(J82*O82*Q82/Q83,0),AK82))</f>
      </c>
      <c r="T82" s="677"/>
      <c r="U82" s="678"/>
      <c r="V82" s="694"/>
      <c r="W82" s="695"/>
      <c r="X82" s="618">
        <f>IF(N82="","",S82+U82)</f>
      </c>
      <c r="Y82" s="607"/>
      <c r="Z82" s="610">
        <v>1</v>
      </c>
      <c r="AA82" s="611"/>
      <c r="AB82" s="625">
        <f>IF(N82="","",ROUNDDOWN(W82*Z82,0))</f>
      </c>
      <c r="AC82" s="626"/>
      <c r="AD82" s="627"/>
      <c r="AE82" s="688">
        <v>0</v>
      </c>
      <c r="AF82" s="689"/>
      <c r="AG82" s="698"/>
      <c r="AH82" s="699"/>
      <c r="AI82" s="700"/>
      <c r="AJ82" s="167"/>
      <c r="AK82" s="692"/>
    </row>
    <row r="83" spans="1:37" ht="12">
      <c r="A83" s="661"/>
      <c r="B83" s="662"/>
      <c r="C83" s="663"/>
      <c r="D83" s="603"/>
      <c r="E83" s="648"/>
      <c r="F83" s="140" t="s">
        <v>245</v>
      </c>
      <c r="G83" s="687"/>
      <c r="H83" s="687"/>
      <c r="I83" s="141" t="s">
        <v>246</v>
      </c>
      <c r="J83" s="681"/>
      <c r="K83" s="682"/>
      <c r="L83" s="685"/>
      <c r="M83" s="686"/>
      <c r="N83" s="603"/>
      <c r="O83" s="605"/>
      <c r="P83" s="157"/>
      <c r="Q83" s="158">
        <v>12</v>
      </c>
      <c r="R83" s="159"/>
      <c r="S83" s="619"/>
      <c r="T83" s="608"/>
      <c r="U83" s="609"/>
      <c r="V83" s="696"/>
      <c r="W83" s="697"/>
      <c r="X83" s="619"/>
      <c r="Y83" s="609"/>
      <c r="Z83" s="612"/>
      <c r="AA83" s="613"/>
      <c r="AB83" s="710"/>
      <c r="AC83" s="711"/>
      <c r="AD83" s="712"/>
      <c r="AE83" s="690"/>
      <c r="AF83" s="691"/>
      <c r="AG83" s="701"/>
      <c r="AH83" s="702"/>
      <c r="AI83" s="703"/>
      <c r="AJ83" s="167"/>
      <c r="AK83" s="693"/>
    </row>
    <row r="84" spans="1:39" ht="12">
      <c r="A84" s="658"/>
      <c r="B84" s="659"/>
      <c r="C84" s="660"/>
      <c r="D84" s="602"/>
      <c r="E84" s="647"/>
      <c r="F84" s="138"/>
      <c r="G84" s="650"/>
      <c r="H84" s="650"/>
      <c r="I84" s="142"/>
      <c r="J84" s="679"/>
      <c r="K84" s="680"/>
      <c r="L84" s="683" t="s">
        <v>243</v>
      </c>
      <c r="M84" s="684"/>
      <c r="N84" s="602"/>
      <c r="O84" s="604">
        <f>IF(N84="","",ROUNDUP(1/N84,3))</f>
      </c>
      <c r="P84" s="154"/>
      <c r="Q84" s="155">
        <v>12</v>
      </c>
      <c r="R84" s="156"/>
      <c r="S84" s="676">
        <f>IF(N84="","",IF(AK84="",ROUNDUP(J84*O84*Q84/Q85,0),AK84))</f>
      </c>
      <c r="T84" s="677"/>
      <c r="U84" s="678"/>
      <c r="V84" s="694"/>
      <c r="W84" s="695"/>
      <c r="X84" s="618">
        <f>IF(N84="","",S84+U84)</f>
      </c>
      <c r="Y84" s="607"/>
      <c r="Z84" s="610">
        <v>1</v>
      </c>
      <c r="AA84" s="611"/>
      <c r="AB84" s="625">
        <f>IF(N84="","",ROUNDDOWN(W84*Z84,0))</f>
      </c>
      <c r="AC84" s="626"/>
      <c r="AD84" s="627"/>
      <c r="AE84" s="688">
        <v>0</v>
      </c>
      <c r="AF84" s="689"/>
      <c r="AG84" s="698"/>
      <c r="AH84" s="699"/>
      <c r="AI84" s="700"/>
      <c r="AJ84" s="167"/>
      <c r="AK84" s="692"/>
      <c r="AM84" s="29"/>
    </row>
    <row r="85" spans="1:37" ht="12">
      <c r="A85" s="661"/>
      <c r="B85" s="662"/>
      <c r="C85" s="663"/>
      <c r="D85" s="603"/>
      <c r="E85" s="648"/>
      <c r="F85" s="140" t="s">
        <v>245</v>
      </c>
      <c r="G85" s="687"/>
      <c r="H85" s="687"/>
      <c r="I85" s="141" t="s">
        <v>246</v>
      </c>
      <c r="J85" s="681"/>
      <c r="K85" s="682"/>
      <c r="L85" s="685"/>
      <c r="M85" s="686"/>
      <c r="N85" s="603"/>
      <c r="O85" s="605"/>
      <c r="P85" s="157"/>
      <c r="Q85" s="158">
        <v>12</v>
      </c>
      <c r="R85" s="159"/>
      <c r="S85" s="619"/>
      <c r="T85" s="608"/>
      <c r="U85" s="609"/>
      <c r="V85" s="696"/>
      <c r="W85" s="697"/>
      <c r="X85" s="619"/>
      <c r="Y85" s="609"/>
      <c r="Z85" s="612"/>
      <c r="AA85" s="613"/>
      <c r="AB85" s="710"/>
      <c r="AC85" s="711"/>
      <c r="AD85" s="712"/>
      <c r="AE85" s="690"/>
      <c r="AF85" s="691"/>
      <c r="AG85" s="701"/>
      <c r="AH85" s="702"/>
      <c r="AI85" s="703"/>
      <c r="AJ85" s="167"/>
      <c r="AK85" s="693"/>
    </row>
    <row r="86" spans="1:37" ht="12">
      <c r="A86" s="658"/>
      <c r="B86" s="659"/>
      <c r="C86" s="660"/>
      <c r="D86" s="602"/>
      <c r="E86" s="647"/>
      <c r="F86" s="138"/>
      <c r="G86" s="650"/>
      <c r="H86" s="650"/>
      <c r="I86" s="142"/>
      <c r="J86" s="679">
        <f>ROUNDDOWN(G87*0.95,0)</f>
        <v>0</v>
      </c>
      <c r="K86" s="680"/>
      <c r="L86" s="683"/>
      <c r="M86" s="684"/>
      <c r="N86" s="602"/>
      <c r="O86" s="604">
        <f>IF(N86="","",ROUNDUP(1/N86,3))</f>
      </c>
      <c r="P86" s="154"/>
      <c r="Q86" s="155">
        <v>12</v>
      </c>
      <c r="R86" s="156"/>
      <c r="S86" s="676">
        <f>IF(N86="","",IF(AK86="",ROUNDUP(J86*O86*Q86/Q87,0),AK86))</f>
      </c>
      <c r="T86" s="677"/>
      <c r="U86" s="678"/>
      <c r="V86" s="694"/>
      <c r="W86" s="695"/>
      <c r="X86" s="618">
        <f>IF(N86="","",S86+U86)</f>
      </c>
      <c r="Y86" s="607"/>
      <c r="Z86" s="610">
        <v>1</v>
      </c>
      <c r="AA86" s="611"/>
      <c r="AB86" s="625">
        <f>IF(N86="","",ROUNDDOWN(W86*Z86,0))</f>
      </c>
      <c r="AC86" s="626"/>
      <c r="AD86" s="627"/>
      <c r="AE86" s="688">
        <v>0</v>
      </c>
      <c r="AF86" s="689"/>
      <c r="AG86" s="698"/>
      <c r="AH86" s="699"/>
      <c r="AI86" s="700"/>
      <c r="AJ86" s="167"/>
      <c r="AK86" s="692"/>
    </row>
    <row r="87" spans="1:37" ht="12">
      <c r="A87" s="661"/>
      <c r="B87" s="662"/>
      <c r="C87" s="663"/>
      <c r="D87" s="603"/>
      <c r="E87" s="648"/>
      <c r="F87" s="143" t="s">
        <v>245</v>
      </c>
      <c r="G87" s="649"/>
      <c r="H87" s="649"/>
      <c r="I87" s="144" t="s">
        <v>246</v>
      </c>
      <c r="J87" s="681"/>
      <c r="K87" s="682"/>
      <c r="L87" s="685"/>
      <c r="M87" s="686"/>
      <c r="N87" s="603"/>
      <c r="O87" s="605"/>
      <c r="P87" s="157"/>
      <c r="Q87" s="158">
        <v>12</v>
      </c>
      <c r="R87" s="159"/>
      <c r="S87" s="619"/>
      <c r="T87" s="608"/>
      <c r="U87" s="609"/>
      <c r="V87" s="696"/>
      <c r="W87" s="697"/>
      <c r="X87" s="619"/>
      <c r="Y87" s="609"/>
      <c r="Z87" s="612"/>
      <c r="AA87" s="613"/>
      <c r="AB87" s="710"/>
      <c r="AC87" s="711"/>
      <c r="AD87" s="712"/>
      <c r="AE87" s="690"/>
      <c r="AF87" s="691"/>
      <c r="AG87" s="701"/>
      <c r="AH87" s="702"/>
      <c r="AI87" s="703"/>
      <c r="AJ87" s="167"/>
      <c r="AK87" s="693"/>
    </row>
    <row r="88" spans="1:38" ht="22.5" customHeight="1">
      <c r="A88" s="666"/>
      <c r="B88" s="666"/>
      <c r="C88" s="666"/>
      <c r="D88" s="11"/>
      <c r="E88" s="11"/>
      <c r="F88" s="655"/>
      <c r="G88" s="656"/>
      <c r="H88" s="656"/>
      <c r="I88" s="657"/>
      <c r="J88" s="651"/>
      <c r="K88" s="651"/>
      <c r="L88" s="651"/>
      <c r="M88" s="651"/>
      <c r="N88" s="11"/>
      <c r="O88" s="11"/>
      <c r="P88" s="655"/>
      <c r="Q88" s="656"/>
      <c r="R88" s="657"/>
      <c r="S88" s="704">
        <f>SUM(S46:T87)</f>
        <v>0</v>
      </c>
      <c r="T88" s="705"/>
      <c r="U88" s="706"/>
      <c r="V88" s="579">
        <f>SUM(U46:V87)</f>
        <v>0</v>
      </c>
      <c r="W88" s="579"/>
      <c r="X88" s="579">
        <f>SUM(W46:X87)</f>
        <v>0</v>
      </c>
      <c r="Y88" s="579"/>
      <c r="Z88" s="581"/>
      <c r="AA88" s="581"/>
      <c r="AB88" s="169"/>
      <c r="AC88" s="584">
        <f>SUM(AA46:AB87)</f>
        <v>0</v>
      </c>
      <c r="AD88" s="585"/>
      <c r="AE88" s="708">
        <f>SUM(AC46:AD87)</f>
        <v>0</v>
      </c>
      <c r="AF88" s="709"/>
      <c r="AG88" s="168"/>
      <c r="AH88" s="171"/>
      <c r="AI88" s="172"/>
      <c r="AJ88" s="167"/>
      <c r="AK88" s="673" t="s">
        <v>247</v>
      </c>
      <c r="AL88" s="673"/>
    </row>
    <row r="89" spans="1:38" ht="14.25">
      <c r="A89" s="6"/>
      <c r="AG89" s="54"/>
      <c r="AH89" s="54"/>
      <c r="AI89" s="54"/>
      <c r="AJ89" s="54"/>
      <c r="AK89" s="673"/>
      <c r="AL89" s="673"/>
    </row>
    <row r="90" spans="1:38" ht="12">
      <c r="A90" s="153"/>
      <c r="B90" s="153"/>
      <c r="C90" s="153"/>
      <c r="D90" s="153"/>
      <c r="E90" s="153"/>
      <c r="F90" s="153"/>
      <c r="G90" s="153"/>
      <c r="H90" s="152"/>
      <c r="I90" s="152"/>
      <c r="J90" s="152"/>
      <c r="K90" s="153"/>
      <c r="L90" s="152"/>
      <c r="M90" s="152"/>
      <c r="N90" s="152"/>
      <c r="O90" s="163"/>
      <c r="P90" s="164"/>
      <c r="Q90" s="164"/>
      <c r="R90" s="164"/>
      <c r="S90" s="152"/>
      <c r="Y90" s="165"/>
      <c r="Z90" s="165"/>
      <c r="AA90" s="165"/>
      <c r="AC90" s="166"/>
      <c r="AD90" s="166"/>
      <c r="AE90" s="166"/>
      <c r="AF90" s="166"/>
      <c r="AG90" s="166"/>
      <c r="AK90" s="673"/>
      <c r="AL90" s="673"/>
    </row>
  </sheetData>
  <sheetProtection/>
  <mergeCells count="635">
    <mergeCell ref="AG82:AI83"/>
    <mergeCell ref="AG84:AI85"/>
    <mergeCell ref="AG86:AI87"/>
    <mergeCell ref="AG66:AI67"/>
    <mergeCell ref="AG68:AI69"/>
    <mergeCell ref="AG70:AI71"/>
    <mergeCell ref="AG72:AI73"/>
    <mergeCell ref="AG74:AI75"/>
    <mergeCell ref="AG76:AI77"/>
    <mergeCell ref="AG80:AI81"/>
    <mergeCell ref="AG43:AI45"/>
    <mergeCell ref="AG46:AI47"/>
    <mergeCell ref="AG48:AI49"/>
    <mergeCell ref="AG50:AI51"/>
    <mergeCell ref="AG52:AI53"/>
    <mergeCell ref="AG54:AI55"/>
    <mergeCell ref="S48:U49"/>
    <mergeCell ref="S50:U51"/>
    <mergeCell ref="S52:U53"/>
    <mergeCell ref="S54:U55"/>
    <mergeCell ref="S56:U57"/>
    <mergeCell ref="S58:U59"/>
    <mergeCell ref="X50:Y51"/>
    <mergeCell ref="X52:Y53"/>
    <mergeCell ref="X54:Y55"/>
    <mergeCell ref="X56:Y57"/>
    <mergeCell ref="X58:Y59"/>
    <mergeCell ref="X60:Y61"/>
    <mergeCell ref="AB78:AD79"/>
    <mergeCell ref="AB80:AD81"/>
    <mergeCell ref="AB82:AD83"/>
    <mergeCell ref="AB84:AD85"/>
    <mergeCell ref="AB86:AD87"/>
    <mergeCell ref="Z46:AA47"/>
    <mergeCell ref="Z48:AA49"/>
    <mergeCell ref="Z50:AA51"/>
    <mergeCell ref="Z52:AA53"/>
    <mergeCell ref="Z54:AA55"/>
    <mergeCell ref="AB66:AD67"/>
    <mergeCell ref="AB68:AD69"/>
    <mergeCell ref="AB70:AD71"/>
    <mergeCell ref="AB72:AD73"/>
    <mergeCell ref="AB74:AD75"/>
    <mergeCell ref="AB76:AD77"/>
    <mergeCell ref="AB54:AD55"/>
    <mergeCell ref="AB56:AD57"/>
    <mergeCell ref="AB58:AD59"/>
    <mergeCell ref="AB60:AD61"/>
    <mergeCell ref="AB62:AD63"/>
    <mergeCell ref="AB64:AD65"/>
    <mergeCell ref="AB44:AD45"/>
    <mergeCell ref="AB46:AD47"/>
    <mergeCell ref="AB48:AD49"/>
    <mergeCell ref="AB50:AD51"/>
    <mergeCell ref="AB52:AD53"/>
    <mergeCell ref="AG78:AI79"/>
    <mergeCell ref="AG58:AI59"/>
    <mergeCell ref="AG60:AI61"/>
    <mergeCell ref="AG62:AI63"/>
    <mergeCell ref="AG64:AI65"/>
    <mergeCell ref="AK88:AL90"/>
    <mergeCell ref="AL46:AL57"/>
    <mergeCell ref="V88:W88"/>
    <mergeCell ref="X88:Y88"/>
    <mergeCell ref="Z88:AA88"/>
    <mergeCell ref="AC88:AD88"/>
    <mergeCell ref="AE88:AF88"/>
    <mergeCell ref="AE58:AF59"/>
    <mergeCell ref="AK58:AK59"/>
    <mergeCell ref="AE56:AF57"/>
    <mergeCell ref="S88:U88"/>
    <mergeCell ref="AE86:AF87"/>
    <mergeCell ref="AK86:AK87"/>
    <mergeCell ref="G87:H87"/>
    <mergeCell ref="A88:C88"/>
    <mergeCell ref="F88:I88"/>
    <mergeCell ref="J88:K88"/>
    <mergeCell ref="L88:M88"/>
    <mergeCell ref="P88:R88"/>
    <mergeCell ref="N86:N87"/>
    <mergeCell ref="O86:O87"/>
    <mergeCell ref="Z86:AA87"/>
    <mergeCell ref="X86:Y87"/>
    <mergeCell ref="V86:W87"/>
    <mergeCell ref="S86:U87"/>
    <mergeCell ref="A86:C87"/>
    <mergeCell ref="D86:D87"/>
    <mergeCell ref="E86:E87"/>
    <mergeCell ref="G86:H86"/>
    <mergeCell ref="J86:K87"/>
    <mergeCell ref="L86:M87"/>
    <mergeCell ref="AE84:AF85"/>
    <mergeCell ref="AK84:AK85"/>
    <mergeCell ref="G85:H85"/>
    <mergeCell ref="Z84:AA85"/>
    <mergeCell ref="X84:Y85"/>
    <mergeCell ref="V84:W85"/>
    <mergeCell ref="S84:U85"/>
    <mergeCell ref="L84:M85"/>
    <mergeCell ref="N84:N85"/>
    <mergeCell ref="O84:O85"/>
    <mergeCell ref="AE82:AF83"/>
    <mergeCell ref="AK82:AK83"/>
    <mergeCell ref="G83:H83"/>
    <mergeCell ref="A84:C85"/>
    <mergeCell ref="D84:D85"/>
    <mergeCell ref="E84:E85"/>
    <mergeCell ref="G84:H84"/>
    <mergeCell ref="J84:K85"/>
    <mergeCell ref="N82:N83"/>
    <mergeCell ref="O82:O83"/>
    <mergeCell ref="Z82:AA83"/>
    <mergeCell ref="X82:Y83"/>
    <mergeCell ref="V82:W83"/>
    <mergeCell ref="S82:U83"/>
    <mergeCell ref="A82:C83"/>
    <mergeCell ref="D82:D83"/>
    <mergeCell ref="E82:E83"/>
    <mergeCell ref="G82:H82"/>
    <mergeCell ref="J82:K83"/>
    <mergeCell ref="L82:M83"/>
    <mergeCell ref="AE80:AF81"/>
    <mergeCell ref="AK80:AK81"/>
    <mergeCell ref="G81:H81"/>
    <mergeCell ref="Z80:AA81"/>
    <mergeCell ref="X80:Y81"/>
    <mergeCell ref="V80:W81"/>
    <mergeCell ref="S80:U81"/>
    <mergeCell ref="L80:M81"/>
    <mergeCell ref="N80:N81"/>
    <mergeCell ref="O80:O81"/>
    <mergeCell ref="AE78:AF79"/>
    <mergeCell ref="AK78:AK79"/>
    <mergeCell ref="G79:H79"/>
    <mergeCell ref="A80:C81"/>
    <mergeCell ref="D80:D81"/>
    <mergeCell ref="E80:E81"/>
    <mergeCell ref="G80:H80"/>
    <mergeCell ref="J80:K81"/>
    <mergeCell ref="N78:N79"/>
    <mergeCell ref="O78:O79"/>
    <mergeCell ref="Z78:AA79"/>
    <mergeCell ref="X78:Y79"/>
    <mergeCell ref="V78:W79"/>
    <mergeCell ref="S78:U79"/>
    <mergeCell ref="A78:C79"/>
    <mergeCell ref="D78:D79"/>
    <mergeCell ref="E78:E79"/>
    <mergeCell ref="G78:H78"/>
    <mergeCell ref="J78:K79"/>
    <mergeCell ref="L78:M79"/>
    <mergeCell ref="AE76:AF77"/>
    <mergeCell ref="AK76:AK77"/>
    <mergeCell ref="G77:H77"/>
    <mergeCell ref="Z76:AA77"/>
    <mergeCell ref="X76:Y77"/>
    <mergeCell ref="V76:W77"/>
    <mergeCell ref="S76:U77"/>
    <mergeCell ref="L76:M77"/>
    <mergeCell ref="N76:N77"/>
    <mergeCell ref="O76:O77"/>
    <mergeCell ref="AE74:AF75"/>
    <mergeCell ref="AK74:AK75"/>
    <mergeCell ref="G75:H75"/>
    <mergeCell ref="A76:C77"/>
    <mergeCell ref="D76:D77"/>
    <mergeCell ref="E76:E77"/>
    <mergeCell ref="G76:H76"/>
    <mergeCell ref="J76:K77"/>
    <mergeCell ref="N74:N75"/>
    <mergeCell ref="O74:O75"/>
    <mergeCell ref="Z74:AA75"/>
    <mergeCell ref="X74:Y75"/>
    <mergeCell ref="V74:W75"/>
    <mergeCell ref="S74:U75"/>
    <mergeCell ref="A74:C75"/>
    <mergeCell ref="D74:D75"/>
    <mergeCell ref="E74:E75"/>
    <mergeCell ref="G74:H74"/>
    <mergeCell ref="J74:K75"/>
    <mergeCell ref="L74:M75"/>
    <mergeCell ref="AE72:AF73"/>
    <mergeCell ref="AK72:AK73"/>
    <mergeCell ref="G73:H73"/>
    <mergeCell ref="Z72:AA73"/>
    <mergeCell ref="X72:Y73"/>
    <mergeCell ref="V72:W73"/>
    <mergeCell ref="S72:U73"/>
    <mergeCell ref="L72:M73"/>
    <mergeCell ref="N72:N73"/>
    <mergeCell ref="O72:O73"/>
    <mergeCell ref="AE70:AF71"/>
    <mergeCell ref="AK70:AK71"/>
    <mergeCell ref="G71:H71"/>
    <mergeCell ref="A72:C73"/>
    <mergeCell ref="D72:D73"/>
    <mergeCell ref="E72:E73"/>
    <mergeCell ref="G72:H72"/>
    <mergeCell ref="J72:K73"/>
    <mergeCell ref="N70:N71"/>
    <mergeCell ref="O70:O71"/>
    <mergeCell ref="Z70:AA71"/>
    <mergeCell ref="X70:Y71"/>
    <mergeCell ref="V70:W71"/>
    <mergeCell ref="S70:U71"/>
    <mergeCell ref="A70:C71"/>
    <mergeCell ref="D70:D71"/>
    <mergeCell ref="E70:E71"/>
    <mergeCell ref="G70:H70"/>
    <mergeCell ref="J70:K71"/>
    <mergeCell ref="L70:M71"/>
    <mergeCell ref="AE68:AF69"/>
    <mergeCell ref="AK68:AK69"/>
    <mergeCell ref="G69:H69"/>
    <mergeCell ref="Z68:AA69"/>
    <mergeCell ref="X68:Y69"/>
    <mergeCell ref="V68:W69"/>
    <mergeCell ref="S68:U69"/>
    <mergeCell ref="L68:M69"/>
    <mergeCell ref="N68:N69"/>
    <mergeCell ref="O68:O69"/>
    <mergeCell ref="AE66:AF67"/>
    <mergeCell ref="AK66:AK67"/>
    <mergeCell ref="G67:H67"/>
    <mergeCell ref="A68:C69"/>
    <mergeCell ref="D68:D69"/>
    <mergeCell ref="E68:E69"/>
    <mergeCell ref="G68:H68"/>
    <mergeCell ref="J68:K69"/>
    <mergeCell ref="N66:N67"/>
    <mergeCell ref="O66:O67"/>
    <mergeCell ref="Z66:AA67"/>
    <mergeCell ref="X66:Y67"/>
    <mergeCell ref="V66:W67"/>
    <mergeCell ref="S66:U67"/>
    <mergeCell ref="A66:C67"/>
    <mergeCell ref="D66:D67"/>
    <mergeCell ref="E66:E67"/>
    <mergeCell ref="G66:H66"/>
    <mergeCell ref="J66:K67"/>
    <mergeCell ref="L66:M67"/>
    <mergeCell ref="AE64:AF65"/>
    <mergeCell ref="AK64:AK65"/>
    <mergeCell ref="G65:H65"/>
    <mergeCell ref="Z64:AA65"/>
    <mergeCell ref="X64:Y65"/>
    <mergeCell ref="V64:W65"/>
    <mergeCell ref="S64:U65"/>
    <mergeCell ref="L64:M65"/>
    <mergeCell ref="N64:N65"/>
    <mergeCell ref="O64:O65"/>
    <mergeCell ref="AE62:AF63"/>
    <mergeCell ref="AK62:AK63"/>
    <mergeCell ref="G63:H63"/>
    <mergeCell ref="A64:C65"/>
    <mergeCell ref="D64:D65"/>
    <mergeCell ref="E64:E65"/>
    <mergeCell ref="G64:H64"/>
    <mergeCell ref="J64:K65"/>
    <mergeCell ref="N62:N63"/>
    <mergeCell ref="O62:O63"/>
    <mergeCell ref="Z62:AA63"/>
    <mergeCell ref="X62:Y63"/>
    <mergeCell ref="V62:W63"/>
    <mergeCell ref="S62:U63"/>
    <mergeCell ref="A62:C63"/>
    <mergeCell ref="D62:D63"/>
    <mergeCell ref="E62:E63"/>
    <mergeCell ref="G62:H62"/>
    <mergeCell ref="J62:K63"/>
    <mergeCell ref="L62:M63"/>
    <mergeCell ref="AE60:AF61"/>
    <mergeCell ref="AK60:AK61"/>
    <mergeCell ref="G61:H61"/>
    <mergeCell ref="Z60:AA61"/>
    <mergeCell ref="V60:W61"/>
    <mergeCell ref="S60:U61"/>
    <mergeCell ref="L60:M61"/>
    <mergeCell ref="N60:N61"/>
    <mergeCell ref="O60:O61"/>
    <mergeCell ref="G59:H59"/>
    <mergeCell ref="A60:C61"/>
    <mergeCell ref="D60:D61"/>
    <mergeCell ref="E60:E61"/>
    <mergeCell ref="G60:H60"/>
    <mergeCell ref="J60:K61"/>
    <mergeCell ref="N58:N59"/>
    <mergeCell ref="O58:O59"/>
    <mergeCell ref="Z58:AA59"/>
    <mergeCell ref="V58:W59"/>
    <mergeCell ref="A58:C59"/>
    <mergeCell ref="D58:D59"/>
    <mergeCell ref="E58:E59"/>
    <mergeCell ref="G58:H58"/>
    <mergeCell ref="J58:K59"/>
    <mergeCell ref="L58:M59"/>
    <mergeCell ref="AK56:AK57"/>
    <mergeCell ref="G57:H57"/>
    <mergeCell ref="Z56:AA57"/>
    <mergeCell ref="V56:W57"/>
    <mergeCell ref="AG56:AI57"/>
    <mergeCell ref="L56:M57"/>
    <mergeCell ref="N56:N57"/>
    <mergeCell ref="O56:O57"/>
    <mergeCell ref="AE54:AF55"/>
    <mergeCell ref="AK54:AK55"/>
    <mergeCell ref="G55:H55"/>
    <mergeCell ref="A56:C57"/>
    <mergeCell ref="D56:D57"/>
    <mergeCell ref="E56:E57"/>
    <mergeCell ref="G56:H56"/>
    <mergeCell ref="J56:K57"/>
    <mergeCell ref="N54:N55"/>
    <mergeCell ref="O54:O55"/>
    <mergeCell ref="V54:W55"/>
    <mergeCell ref="A54:C55"/>
    <mergeCell ref="D54:D55"/>
    <mergeCell ref="E54:E55"/>
    <mergeCell ref="G54:H54"/>
    <mergeCell ref="J54:K55"/>
    <mergeCell ref="L54:M55"/>
    <mergeCell ref="AE52:AF53"/>
    <mergeCell ref="AK52:AK53"/>
    <mergeCell ref="G53:H53"/>
    <mergeCell ref="V52:W53"/>
    <mergeCell ref="L52:M53"/>
    <mergeCell ref="N52:N53"/>
    <mergeCell ref="O52:O53"/>
    <mergeCell ref="AE50:AF51"/>
    <mergeCell ref="AK50:AK51"/>
    <mergeCell ref="G51:H51"/>
    <mergeCell ref="A52:C53"/>
    <mergeCell ref="D52:D53"/>
    <mergeCell ref="E52:E53"/>
    <mergeCell ref="G52:H52"/>
    <mergeCell ref="J52:K53"/>
    <mergeCell ref="N50:N51"/>
    <mergeCell ref="O50:O51"/>
    <mergeCell ref="V50:W51"/>
    <mergeCell ref="A50:C51"/>
    <mergeCell ref="D50:D51"/>
    <mergeCell ref="E50:E51"/>
    <mergeCell ref="G50:H50"/>
    <mergeCell ref="J50:K51"/>
    <mergeCell ref="L50:M51"/>
    <mergeCell ref="AE48:AF49"/>
    <mergeCell ref="AK48:AK49"/>
    <mergeCell ref="X48:Y49"/>
    <mergeCell ref="V48:W49"/>
    <mergeCell ref="A48:C49"/>
    <mergeCell ref="D48:D49"/>
    <mergeCell ref="E48:E49"/>
    <mergeCell ref="G48:H48"/>
    <mergeCell ref="J48:K49"/>
    <mergeCell ref="L48:M49"/>
    <mergeCell ref="G49:H49"/>
    <mergeCell ref="AE46:AF47"/>
    <mergeCell ref="AK46:AK47"/>
    <mergeCell ref="G47:H47"/>
    <mergeCell ref="N48:N49"/>
    <mergeCell ref="O48:O49"/>
    <mergeCell ref="N46:N47"/>
    <mergeCell ref="O46:O47"/>
    <mergeCell ref="V46:W47"/>
    <mergeCell ref="X46:Y47"/>
    <mergeCell ref="S46:U47"/>
    <mergeCell ref="A46:C47"/>
    <mergeCell ref="D46:D47"/>
    <mergeCell ref="E46:E47"/>
    <mergeCell ref="G46:H46"/>
    <mergeCell ref="J46:K47"/>
    <mergeCell ref="L46:M47"/>
    <mergeCell ref="V44:W45"/>
    <mergeCell ref="X44:Y45"/>
    <mergeCell ref="Z44:AA45"/>
    <mergeCell ref="AE44:AF45"/>
    <mergeCell ref="S44:U45"/>
    <mergeCell ref="A43:C45"/>
    <mergeCell ref="D43:D45"/>
    <mergeCell ref="E43:E45"/>
    <mergeCell ref="L43:M45"/>
    <mergeCell ref="N43:N45"/>
    <mergeCell ref="G44:H45"/>
    <mergeCell ref="J44:K45"/>
    <mergeCell ref="O44:O45"/>
    <mergeCell ref="P44:R45"/>
    <mergeCell ref="AK19:AL21"/>
    <mergeCell ref="AK5:AK6"/>
    <mergeCell ref="AK7:AK8"/>
    <mergeCell ref="AK9:AK10"/>
    <mergeCell ref="AK11:AK12"/>
    <mergeCell ref="AK13:AK14"/>
    <mergeCell ref="AK15:AK16"/>
    <mergeCell ref="AL5:AL18"/>
    <mergeCell ref="AG13:AI14"/>
    <mergeCell ref="AG15:AI16"/>
    <mergeCell ref="AG9:AI10"/>
    <mergeCell ref="AG11:AI12"/>
    <mergeCell ref="AK17:AK18"/>
    <mergeCell ref="AG17:AI18"/>
    <mergeCell ref="S15:U16"/>
    <mergeCell ref="V11:W12"/>
    <mergeCell ref="V13:W14"/>
    <mergeCell ref="V15:W16"/>
    <mergeCell ref="X9:Y10"/>
    <mergeCell ref="AE15:AF16"/>
    <mergeCell ref="AE9:AF10"/>
    <mergeCell ref="Z9:AA10"/>
    <mergeCell ref="Z11:AA12"/>
    <mergeCell ref="Z15:AA16"/>
    <mergeCell ref="Z17:AA18"/>
    <mergeCell ref="AB13:AD14"/>
    <mergeCell ref="AB15:AD16"/>
    <mergeCell ref="AE13:AF14"/>
    <mergeCell ref="AE17:AF18"/>
    <mergeCell ref="V17:W18"/>
    <mergeCell ref="S11:U12"/>
    <mergeCell ref="AB11:AD12"/>
    <mergeCell ref="X17:Y18"/>
    <mergeCell ref="AB17:AD18"/>
    <mergeCell ref="X11:Y12"/>
    <mergeCell ref="X13:Y14"/>
    <mergeCell ref="X15:Y16"/>
    <mergeCell ref="S13:U14"/>
    <mergeCell ref="Z13:AA14"/>
    <mergeCell ref="L9:M10"/>
    <mergeCell ref="E11:E12"/>
    <mergeCell ref="AE11:AF12"/>
    <mergeCell ref="S9:U10"/>
    <mergeCell ref="V9:W10"/>
    <mergeCell ref="AB9:AD10"/>
    <mergeCell ref="O11:O12"/>
    <mergeCell ref="E9:E10"/>
    <mergeCell ref="O9:O10"/>
    <mergeCell ref="E13:E14"/>
    <mergeCell ref="G10:H10"/>
    <mergeCell ref="N11:N12"/>
    <mergeCell ref="G14:H14"/>
    <mergeCell ref="N9:N10"/>
    <mergeCell ref="J13:K14"/>
    <mergeCell ref="L11:M12"/>
    <mergeCell ref="L13:M14"/>
    <mergeCell ref="G9:H9"/>
    <mergeCell ref="G11:H11"/>
    <mergeCell ref="G13:H13"/>
    <mergeCell ref="A17:C18"/>
    <mergeCell ref="J15:K16"/>
    <mergeCell ref="D9:D10"/>
    <mergeCell ref="D11:D12"/>
    <mergeCell ref="D13:D14"/>
    <mergeCell ref="D15:D16"/>
    <mergeCell ref="J9:K10"/>
    <mergeCell ref="J11:K12"/>
    <mergeCell ref="A9:C10"/>
    <mergeCell ref="G16:H16"/>
    <mergeCell ref="A19:C19"/>
    <mergeCell ref="J19:K19"/>
    <mergeCell ref="E5:E6"/>
    <mergeCell ref="J5:K6"/>
    <mergeCell ref="D17:D18"/>
    <mergeCell ref="F19:I19"/>
    <mergeCell ref="G6:H6"/>
    <mergeCell ref="G8:H8"/>
    <mergeCell ref="E15:E16"/>
    <mergeCell ref="A7:C8"/>
    <mergeCell ref="A5:C6"/>
    <mergeCell ref="D7:D8"/>
    <mergeCell ref="D5:D6"/>
    <mergeCell ref="A11:C12"/>
    <mergeCell ref="A15:C16"/>
    <mergeCell ref="A13:C14"/>
    <mergeCell ref="G7:H7"/>
    <mergeCell ref="J7:K8"/>
    <mergeCell ref="E7:E8"/>
    <mergeCell ref="O7:O8"/>
    <mergeCell ref="S7:U8"/>
    <mergeCell ref="L5:M6"/>
    <mergeCell ref="G5:H5"/>
    <mergeCell ref="N7:N8"/>
    <mergeCell ref="G15:H15"/>
    <mergeCell ref="G12:H12"/>
    <mergeCell ref="P19:R19"/>
    <mergeCell ref="S17:U18"/>
    <mergeCell ref="O17:O18"/>
    <mergeCell ref="N17:N18"/>
    <mergeCell ref="N15:N16"/>
    <mergeCell ref="O13:O14"/>
    <mergeCell ref="O15:O16"/>
    <mergeCell ref="N13:N14"/>
    <mergeCell ref="E17:E18"/>
    <mergeCell ref="G18:H18"/>
    <mergeCell ref="G17:H17"/>
    <mergeCell ref="L19:M19"/>
    <mergeCell ref="J17:K18"/>
    <mergeCell ref="L17:M18"/>
    <mergeCell ref="AG2:AI4"/>
    <mergeCell ref="AB5:AD6"/>
    <mergeCell ref="AB7:AD8"/>
    <mergeCell ref="Z3:AA4"/>
    <mergeCell ref="AE3:AF4"/>
    <mergeCell ref="AB3:AD4"/>
    <mergeCell ref="AE5:AF6"/>
    <mergeCell ref="AG5:AI6"/>
    <mergeCell ref="AE7:AF8"/>
    <mergeCell ref="AG7:AI8"/>
    <mergeCell ref="Z5:AA6"/>
    <mergeCell ref="Z7:AA8"/>
    <mergeCell ref="V7:W8"/>
    <mergeCell ref="X5:Y6"/>
    <mergeCell ref="X7:Y8"/>
    <mergeCell ref="X3:Y4"/>
    <mergeCell ref="V3:W4"/>
    <mergeCell ref="V5:W6"/>
    <mergeCell ref="P3:R4"/>
    <mergeCell ref="N2:N4"/>
    <mergeCell ref="O3:O4"/>
    <mergeCell ref="S3:U4"/>
    <mergeCell ref="N5:N6"/>
    <mergeCell ref="O5:O6"/>
    <mergeCell ref="S5:U6"/>
    <mergeCell ref="A2:C4"/>
    <mergeCell ref="D2:D4"/>
    <mergeCell ref="E2:E4"/>
    <mergeCell ref="L2:M4"/>
    <mergeCell ref="G3:H4"/>
    <mergeCell ref="J3:K4"/>
    <mergeCell ref="V19:W19"/>
    <mergeCell ref="AG19:AI19"/>
    <mergeCell ref="Z19:AA19"/>
    <mergeCell ref="AE19:AF19"/>
    <mergeCell ref="X19:Y19"/>
    <mergeCell ref="S19:U19"/>
    <mergeCell ref="AB19:AD19"/>
    <mergeCell ref="O36:O39"/>
    <mergeCell ref="P36:Q37"/>
    <mergeCell ref="L7:M8"/>
    <mergeCell ref="M38:N38"/>
    <mergeCell ref="O21:S21"/>
    <mergeCell ref="O22:S23"/>
    <mergeCell ref="O24:S25"/>
    <mergeCell ref="O27:S27"/>
    <mergeCell ref="O28:S29"/>
    <mergeCell ref="L15:M16"/>
    <mergeCell ref="A31:G31"/>
    <mergeCell ref="K22:N23"/>
    <mergeCell ref="K24:N25"/>
    <mergeCell ref="A24:G24"/>
    <mergeCell ref="H24:J25"/>
    <mergeCell ref="A25:G25"/>
    <mergeCell ref="A22:G22"/>
    <mergeCell ref="H22:J23"/>
    <mergeCell ref="A23:G23"/>
    <mergeCell ref="A28:G28"/>
    <mergeCell ref="A29:G29"/>
    <mergeCell ref="A27:G27"/>
    <mergeCell ref="H28:J29"/>
    <mergeCell ref="K28:N28"/>
    <mergeCell ref="K29:N29"/>
    <mergeCell ref="D39:E39"/>
    <mergeCell ref="F35:G35"/>
    <mergeCell ref="F36:G36"/>
    <mergeCell ref="H32:J33"/>
    <mergeCell ref="J38:J39"/>
    <mergeCell ref="A21:G21"/>
    <mergeCell ref="A32:G32"/>
    <mergeCell ref="D37:E37"/>
    <mergeCell ref="D38:E38"/>
    <mergeCell ref="A30:G30"/>
    <mergeCell ref="A35:E35"/>
    <mergeCell ref="A36:B39"/>
    <mergeCell ref="C36:C37"/>
    <mergeCell ref="C38:C39"/>
    <mergeCell ref="D36:E36"/>
    <mergeCell ref="H21:J21"/>
    <mergeCell ref="F37:G37"/>
    <mergeCell ref="F38:G38"/>
    <mergeCell ref="F39:G39"/>
    <mergeCell ref="H38:I39"/>
    <mergeCell ref="K21:N21"/>
    <mergeCell ref="M36:N36"/>
    <mergeCell ref="M37:N37"/>
    <mergeCell ref="J36:J37"/>
    <mergeCell ref="H36:I37"/>
    <mergeCell ref="K32:N32"/>
    <mergeCell ref="M39:N39"/>
    <mergeCell ref="K36:L36"/>
    <mergeCell ref="K37:L37"/>
    <mergeCell ref="K38:L38"/>
    <mergeCell ref="K39:L39"/>
    <mergeCell ref="M35:N35"/>
    <mergeCell ref="H35:L35"/>
    <mergeCell ref="K33:N33"/>
    <mergeCell ref="Y21:AA21"/>
    <mergeCell ref="O32:S33"/>
    <mergeCell ref="P38:Q39"/>
    <mergeCell ref="R36:S37"/>
    <mergeCell ref="R38:S39"/>
    <mergeCell ref="O35:Q35"/>
    <mergeCell ref="R35:S35"/>
    <mergeCell ref="U25:X25"/>
    <mergeCell ref="Y22:AA23"/>
    <mergeCell ref="Y24:AA25"/>
    <mergeCell ref="U27:X27"/>
    <mergeCell ref="O30:S31"/>
    <mergeCell ref="K27:N27"/>
    <mergeCell ref="H30:J31"/>
    <mergeCell ref="U29:X29"/>
    <mergeCell ref="K30:N30"/>
    <mergeCell ref="K31:N31"/>
    <mergeCell ref="U30:X30"/>
    <mergeCell ref="H27:J27"/>
    <mergeCell ref="A33:G33"/>
    <mergeCell ref="AF21:AI21"/>
    <mergeCell ref="AF22:AI23"/>
    <mergeCell ref="U22:X22"/>
    <mergeCell ref="U21:X21"/>
    <mergeCell ref="AC22:AE22"/>
    <mergeCell ref="AC23:AE23"/>
    <mergeCell ref="AB21:AE21"/>
    <mergeCell ref="U23:X23"/>
    <mergeCell ref="U24:X24"/>
    <mergeCell ref="Y30:AA31"/>
    <mergeCell ref="AF30:AI31"/>
    <mergeCell ref="U31:X31"/>
    <mergeCell ref="AB30:AE31"/>
    <mergeCell ref="U28:X28"/>
    <mergeCell ref="AF28:AI29"/>
    <mergeCell ref="AB28:AE29"/>
    <mergeCell ref="Y28:AA29"/>
    <mergeCell ref="AF27:AI27"/>
    <mergeCell ref="AB27:AE27"/>
    <mergeCell ref="Y27:AA27"/>
    <mergeCell ref="AF24:AI25"/>
    <mergeCell ref="AC24:AE24"/>
    <mergeCell ref="AC25:AE25"/>
  </mergeCells>
  <dataValidations count="2">
    <dataValidation type="list" allowBlank="1" showInputMessage="1" showErrorMessage="1" sqref="L5:M18">
      <formula1>$AN$5:$AN$9</formula1>
    </dataValidation>
    <dataValidation type="list" allowBlank="1" showInputMessage="1" showErrorMessage="1" sqref="L46:M87">
      <formula1>$AJ$5:$AJ$9</formula1>
    </dataValidation>
  </dataValidations>
  <printOptions horizontalCentered="1"/>
  <pageMargins left="0.31496062992125984" right="0.31496062992125984" top="0.5511811023622047" bottom="0.35433070866141736" header="0.31496062992125984" footer="0.31496062992125984"/>
  <pageSetup blackAndWhite="1" horizontalDpi="600" verticalDpi="600" orientation="landscape" paperSize="9" scale="92" r:id="rId3"/>
  <rowBreaks count="1" manualBreakCount="1">
    <brk id="39" max="34" man="1"/>
  </rowBreaks>
  <legacyDrawing r:id="rId2"/>
</worksheet>
</file>

<file path=xl/worksheets/sheet4.xml><?xml version="1.0" encoding="utf-8"?>
<worksheet xmlns="http://schemas.openxmlformats.org/spreadsheetml/2006/main" xmlns:r="http://schemas.openxmlformats.org/officeDocument/2006/relationships">
  <dimension ref="A1:D51"/>
  <sheetViews>
    <sheetView zoomScalePageLayoutView="0" workbookViewId="0" topLeftCell="A1">
      <selection activeCell="F30" sqref="F30"/>
    </sheetView>
  </sheetViews>
  <sheetFormatPr defaultColWidth="9.140625" defaultRowHeight="15"/>
  <cols>
    <col min="1" max="1" width="9.421875" style="0" customWidth="1"/>
    <col min="2" max="4" width="18.7109375" style="0" customWidth="1"/>
  </cols>
  <sheetData>
    <row r="1" spans="1:4" ht="13.5">
      <c r="A1" s="123"/>
      <c r="B1" s="713" t="s">
        <v>228</v>
      </c>
      <c r="C1" s="714"/>
      <c r="D1" s="124" t="s">
        <v>229</v>
      </c>
    </row>
    <row r="2" spans="1:4" ht="14.25" thickBot="1">
      <c r="A2" s="125" t="s">
        <v>230</v>
      </c>
      <c r="B2" s="126" t="s">
        <v>231</v>
      </c>
      <c r="C2" s="126" t="s">
        <v>232</v>
      </c>
      <c r="D2" s="127" t="s">
        <v>233</v>
      </c>
    </row>
    <row r="3" spans="1:4" ht="13.5">
      <c r="A3" s="128">
        <v>2</v>
      </c>
      <c r="B3" s="129">
        <v>0.5</v>
      </c>
      <c r="C3" s="129">
        <v>0.684</v>
      </c>
      <c r="D3" s="130">
        <v>0.5</v>
      </c>
    </row>
    <row r="4" spans="1:4" ht="13.5">
      <c r="A4" s="131">
        <v>3</v>
      </c>
      <c r="B4" s="132">
        <v>0.333</v>
      </c>
      <c r="C4" s="132">
        <v>0.536</v>
      </c>
      <c r="D4" s="133">
        <v>0.334</v>
      </c>
    </row>
    <row r="5" spans="1:4" ht="13.5">
      <c r="A5" s="131">
        <v>4</v>
      </c>
      <c r="B5" s="132">
        <v>0.25</v>
      </c>
      <c r="C5" s="132">
        <v>0.438</v>
      </c>
      <c r="D5" s="133">
        <v>0.25</v>
      </c>
    </row>
    <row r="6" spans="1:4" ht="14.25" thickBot="1">
      <c r="A6" s="134">
        <v>5</v>
      </c>
      <c r="B6" s="135">
        <v>0.2</v>
      </c>
      <c r="C6" s="135">
        <v>0.369</v>
      </c>
      <c r="D6" s="136">
        <v>0.2</v>
      </c>
    </row>
    <row r="7" spans="1:4" ht="13.5">
      <c r="A7" s="128">
        <v>6</v>
      </c>
      <c r="B7" s="129">
        <v>0.166</v>
      </c>
      <c r="C7" s="129">
        <v>0.319</v>
      </c>
      <c r="D7" s="130">
        <v>0.167</v>
      </c>
    </row>
    <row r="8" spans="1:4" ht="13.5">
      <c r="A8" s="131">
        <v>7</v>
      </c>
      <c r="B8" s="132">
        <v>0.142</v>
      </c>
      <c r="C8" s="132">
        <v>0.28</v>
      </c>
      <c r="D8" s="133">
        <v>0.143</v>
      </c>
    </row>
    <row r="9" spans="1:4" ht="13.5">
      <c r="A9" s="131">
        <v>8</v>
      </c>
      <c r="B9" s="132">
        <v>0.125</v>
      </c>
      <c r="C9" s="132">
        <v>0.25</v>
      </c>
      <c r="D9" s="133">
        <v>0.125</v>
      </c>
    </row>
    <row r="10" spans="1:4" ht="13.5">
      <c r="A10" s="131">
        <v>9</v>
      </c>
      <c r="B10" s="132">
        <v>0.111</v>
      </c>
      <c r="C10" s="132">
        <v>0.226</v>
      </c>
      <c r="D10" s="133">
        <v>0.112</v>
      </c>
    </row>
    <row r="11" spans="1:4" ht="14.25" thickBot="1">
      <c r="A11" s="134">
        <v>10</v>
      </c>
      <c r="B11" s="135">
        <v>0.1</v>
      </c>
      <c r="C11" s="135">
        <v>0.206</v>
      </c>
      <c r="D11" s="136">
        <v>0.1</v>
      </c>
    </row>
    <row r="12" spans="1:4" ht="13.5">
      <c r="A12" s="128">
        <v>11</v>
      </c>
      <c r="B12" s="129">
        <v>0.09</v>
      </c>
      <c r="C12" s="129">
        <v>0.189</v>
      </c>
      <c r="D12" s="130">
        <v>0.091</v>
      </c>
    </row>
    <row r="13" spans="1:4" ht="13.5">
      <c r="A13" s="131">
        <v>12</v>
      </c>
      <c r="B13" s="132">
        <v>0.083</v>
      </c>
      <c r="C13" s="132">
        <v>0.175</v>
      </c>
      <c r="D13" s="133">
        <v>0.084</v>
      </c>
    </row>
    <row r="14" spans="1:4" ht="13.5">
      <c r="A14" s="131">
        <v>13</v>
      </c>
      <c r="B14" s="132">
        <v>0.076</v>
      </c>
      <c r="C14" s="132">
        <v>0.162</v>
      </c>
      <c r="D14" s="133">
        <v>0.077</v>
      </c>
    </row>
    <row r="15" spans="1:4" ht="13.5">
      <c r="A15" s="131">
        <v>14</v>
      </c>
      <c r="B15" s="132">
        <v>0.071</v>
      </c>
      <c r="C15" s="132">
        <v>0.152</v>
      </c>
      <c r="D15" s="133">
        <v>0.072</v>
      </c>
    </row>
    <row r="16" spans="1:4" ht="14.25" thickBot="1">
      <c r="A16" s="134">
        <v>15</v>
      </c>
      <c r="B16" s="135">
        <v>0.066</v>
      </c>
      <c r="C16" s="135">
        <v>0.142</v>
      </c>
      <c r="D16" s="136">
        <v>0.067</v>
      </c>
    </row>
    <row r="17" spans="1:4" ht="13.5">
      <c r="A17" s="128">
        <v>16</v>
      </c>
      <c r="B17" s="129">
        <v>0.062</v>
      </c>
      <c r="C17" s="129">
        <v>0.134</v>
      </c>
      <c r="D17" s="130">
        <v>0.063</v>
      </c>
    </row>
    <row r="18" spans="1:4" ht="13.5">
      <c r="A18" s="131">
        <v>17</v>
      </c>
      <c r="B18" s="132">
        <v>0.058</v>
      </c>
      <c r="C18" s="132">
        <v>0.127</v>
      </c>
      <c r="D18" s="133">
        <v>0.059</v>
      </c>
    </row>
    <row r="19" spans="1:4" ht="13.5">
      <c r="A19" s="131">
        <v>18</v>
      </c>
      <c r="B19" s="132">
        <v>0.055</v>
      </c>
      <c r="C19" s="132">
        <v>0.12</v>
      </c>
      <c r="D19" s="133">
        <v>0.056</v>
      </c>
    </row>
    <row r="20" spans="1:4" ht="13.5">
      <c r="A20" s="131">
        <v>19</v>
      </c>
      <c r="B20" s="132">
        <v>0.052</v>
      </c>
      <c r="C20" s="132">
        <v>0.114</v>
      </c>
      <c r="D20" s="133">
        <v>0.053</v>
      </c>
    </row>
    <row r="21" spans="1:4" ht="14.25" thickBot="1">
      <c r="A21" s="134">
        <v>20</v>
      </c>
      <c r="B21" s="135">
        <v>0.05</v>
      </c>
      <c r="C21" s="135">
        <v>0.109</v>
      </c>
      <c r="D21" s="136">
        <v>0.05</v>
      </c>
    </row>
    <row r="22" spans="1:4" ht="13.5">
      <c r="A22" s="128">
        <v>21</v>
      </c>
      <c r="B22" s="129">
        <v>0.048</v>
      </c>
      <c r="C22" s="129">
        <v>0.104</v>
      </c>
      <c r="D22" s="130">
        <v>0.048</v>
      </c>
    </row>
    <row r="23" spans="1:4" ht="13.5">
      <c r="A23" s="131">
        <v>22</v>
      </c>
      <c r="B23" s="132">
        <v>0.046</v>
      </c>
      <c r="C23" s="132">
        <v>0.099</v>
      </c>
      <c r="D23" s="133">
        <v>0.046</v>
      </c>
    </row>
    <row r="24" spans="1:4" ht="13.5">
      <c r="A24" s="131">
        <v>23</v>
      </c>
      <c r="B24" s="132">
        <v>0.044</v>
      </c>
      <c r="C24" s="132">
        <v>0.095</v>
      </c>
      <c r="D24" s="133">
        <v>0.044</v>
      </c>
    </row>
    <row r="25" spans="1:4" ht="13.5">
      <c r="A25" s="131">
        <v>24</v>
      </c>
      <c r="B25" s="132">
        <v>0.042</v>
      </c>
      <c r="C25" s="132">
        <v>0.092</v>
      </c>
      <c r="D25" s="133">
        <v>0.042</v>
      </c>
    </row>
    <row r="26" spans="1:4" ht="14.25" thickBot="1">
      <c r="A26" s="134">
        <v>25</v>
      </c>
      <c r="B26" s="135">
        <v>0.04</v>
      </c>
      <c r="C26" s="135">
        <v>0.088</v>
      </c>
      <c r="D26" s="136">
        <v>0.04</v>
      </c>
    </row>
    <row r="27" spans="1:4" ht="13.5">
      <c r="A27" s="128">
        <v>26</v>
      </c>
      <c r="B27" s="129">
        <v>0.039</v>
      </c>
      <c r="C27" s="129">
        <v>0.085</v>
      </c>
      <c r="D27" s="130">
        <v>0.039</v>
      </c>
    </row>
    <row r="28" spans="1:4" ht="13.5">
      <c r="A28" s="131">
        <v>27</v>
      </c>
      <c r="B28" s="132">
        <v>0.037</v>
      </c>
      <c r="C28" s="132">
        <v>0.082</v>
      </c>
      <c r="D28" s="133">
        <v>0.038</v>
      </c>
    </row>
    <row r="29" spans="1:4" ht="13.5">
      <c r="A29" s="131">
        <v>28</v>
      </c>
      <c r="B29" s="132">
        <v>0.036</v>
      </c>
      <c r="C29" s="132">
        <v>0.079</v>
      </c>
      <c r="D29" s="133">
        <v>0.036</v>
      </c>
    </row>
    <row r="30" spans="1:4" ht="13.5">
      <c r="A30" s="131">
        <v>29</v>
      </c>
      <c r="B30" s="132">
        <v>0.035</v>
      </c>
      <c r="C30" s="132">
        <v>0.076</v>
      </c>
      <c r="D30" s="133">
        <v>0.035</v>
      </c>
    </row>
    <row r="31" spans="1:4" ht="14.25" thickBot="1">
      <c r="A31" s="134">
        <v>30</v>
      </c>
      <c r="B31" s="135">
        <v>0.034</v>
      </c>
      <c r="C31" s="135">
        <v>0.074</v>
      </c>
      <c r="D31" s="136">
        <v>0.034</v>
      </c>
    </row>
    <row r="32" spans="1:4" ht="13.5">
      <c r="A32" s="128">
        <v>31</v>
      </c>
      <c r="B32" s="129">
        <v>0.033</v>
      </c>
      <c r="C32" s="129">
        <v>0.072</v>
      </c>
      <c r="D32" s="130">
        <v>0.033</v>
      </c>
    </row>
    <row r="33" spans="1:4" ht="13.5">
      <c r="A33" s="131">
        <v>32</v>
      </c>
      <c r="B33" s="132">
        <v>0.032</v>
      </c>
      <c r="C33" s="132">
        <v>0.069</v>
      </c>
      <c r="D33" s="133">
        <v>0.032</v>
      </c>
    </row>
    <row r="34" spans="1:4" ht="13.5">
      <c r="A34" s="131">
        <v>33</v>
      </c>
      <c r="B34" s="132">
        <v>0.031</v>
      </c>
      <c r="C34" s="132">
        <v>0.067</v>
      </c>
      <c r="D34" s="133">
        <v>0.031</v>
      </c>
    </row>
    <row r="35" spans="1:4" ht="13.5">
      <c r="A35" s="131">
        <v>34</v>
      </c>
      <c r="B35" s="132">
        <v>0.03</v>
      </c>
      <c r="C35" s="132">
        <v>0.066</v>
      </c>
      <c r="D35" s="133">
        <v>0.03</v>
      </c>
    </row>
    <row r="36" spans="1:4" ht="14.25" thickBot="1">
      <c r="A36" s="134">
        <v>35</v>
      </c>
      <c r="B36" s="135">
        <v>0.029</v>
      </c>
      <c r="C36" s="135">
        <v>0.064</v>
      </c>
      <c r="D36" s="136">
        <v>0.029</v>
      </c>
    </row>
    <row r="37" spans="1:4" ht="13.5">
      <c r="A37" s="128">
        <v>36</v>
      </c>
      <c r="B37" s="129">
        <v>0.028</v>
      </c>
      <c r="C37" s="129">
        <v>0.062</v>
      </c>
      <c r="D37" s="130">
        <v>0.028</v>
      </c>
    </row>
    <row r="38" spans="1:4" ht="13.5">
      <c r="A38" s="131">
        <v>37</v>
      </c>
      <c r="B38" s="132">
        <v>0.027</v>
      </c>
      <c r="C38" s="132">
        <v>0.06</v>
      </c>
      <c r="D38" s="133">
        <v>0.028</v>
      </c>
    </row>
    <row r="39" spans="1:4" ht="13.5">
      <c r="A39" s="131">
        <v>38</v>
      </c>
      <c r="B39" s="132">
        <v>0.027</v>
      </c>
      <c r="C39" s="132">
        <v>0.059</v>
      </c>
      <c r="D39" s="133">
        <v>0.027</v>
      </c>
    </row>
    <row r="40" spans="1:4" ht="13.5">
      <c r="A40" s="131">
        <v>39</v>
      </c>
      <c r="B40" s="132">
        <v>0.026</v>
      </c>
      <c r="C40" s="132">
        <v>0.057</v>
      </c>
      <c r="D40" s="133">
        <v>0.026</v>
      </c>
    </row>
    <row r="41" spans="1:4" ht="14.25" thickBot="1">
      <c r="A41" s="134">
        <v>40</v>
      </c>
      <c r="B41" s="135">
        <v>0.025</v>
      </c>
      <c r="C41" s="135">
        <v>0.056</v>
      </c>
      <c r="D41" s="136">
        <v>0.025</v>
      </c>
    </row>
    <row r="42" spans="1:4" ht="13.5">
      <c r="A42" s="128">
        <v>41</v>
      </c>
      <c r="B42" s="129">
        <v>0.025</v>
      </c>
      <c r="C42" s="129">
        <v>0.055</v>
      </c>
      <c r="D42" s="130">
        <v>0.025</v>
      </c>
    </row>
    <row r="43" spans="1:4" ht="13.5">
      <c r="A43" s="131">
        <v>42</v>
      </c>
      <c r="B43" s="132">
        <v>0.024</v>
      </c>
      <c r="C43" s="132">
        <v>0.053</v>
      </c>
      <c r="D43" s="133">
        <v>0.024</v>
      </c>
    </row>
    <row r="44" spans="1:4" ht="13.5">
      <c r="A44" s="131">
        <v>43</v>
      </c>
      <c r="B44" s="132">
        <v>0.024</v>
      </c>
      <c r="C44" s="132">
        <v>0.052</v>
      </c>
      <c r="D44" s="133">
        <v>0.024</v>
      </c>
    </row>
    <row r="45" spans="1:4" ht="13.5">
      <c r="A45" s="131">
        <v>44</v>
      </c>
      <c r="B45" s="132">
        <v>0.023</v>
      </c>
      <c r="C45" s="132">
        <v>0.051</v>
      </c>
      <c r="D45" s="133">
        <v>0.023</v>
      </c>
    </row>
    <row r="46" spans="1:4" ht="14.25" thickBot="1">
      <c r="A46" s="134">
        <v>45</v>
      </c>
      <c r="B46" s="135">
        <v>0.023</v>
      </c>
      <c r="C46" s="135">
        <v>0.05</v>
      </c>
      <c r="D46" s="136">
        <v>0.023</v>
      </c>
    </row>
    <row r="47" spans="1:4" ht="13.5">
      <c r="A47" s="128">
        <v>46</v>
      </c>
      <c r="B47" s="129">
        <v>0.022</v>
      </c>
      <c r="C47" s="129">
        <v>0.049</v>
      </c>
      <c r="D47" s="130">
        <v>0.022</v>
      </c>
    </row>
    <row r="48" spans="1:4" ht="13.5">
      <c r="A48" s="131">
        <v>47</v>
      </c>
      <c r="B48" s="132">
        <v>0.022</v>
      </c>
      <c r="C48" s="132">
        <v>0.048</v>
      </c>
      <c r="D48" s="133">
        <v>0.022</v>
      </c>
    </row>
    <row r="49" spans="1:4" ht="13.5">
      <c r="A49" s="131">
        <v>48</v>
      </c>
      <c r="B49" s="132">
        <v>0.021</v>
      </c>
      <c r="C49" s="132">
        <v>0.047</v>
      </c>
      <c r="D49" s="133">
        <v>0.021</v>
      </c>
    </row>
    <row r="50" spans="1:4" ht="13.5">
      <c r="A50" s="131">
        <v>49</v>
      </c>
      <c r="B50" s="132">
        <v>0.021</v>
      </c>
      <c r="C50" s="132">
        <v>0.046</v>
      </c>
      <c r="D50" s="133">
        <v>0.021</v>
      </c>
    </row>
    <row r="51" spans="1:4" ht="14.25" thickBot="1">
      <c r="A51" s="134">
        <v>50</v>
      </c>
      <c r="B51" s="135">
        <v>0.02</v>
      </c>
      <c r="C51" s="135">
        <v>0.045</v>
      </c>
      <c r="D51" s="136">
        <v>0.02</v>
      </c>
    </row>
  </sheetData>
  <sheetProtection/>
  <mergeCells count="1">
    <mergeCell ref="B1:C1"/>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収支内訳書　不動産</dc:title>
  <dc:subject/>
  <dc:creator/>
  <cp:keywords/>
  <dc:description>とりあえず何でも自分でやってみよう</dc:description>
  <cp:lastModifiedBy>user</cp:lastModifiedBy>
  <cp:lastPrinted>2020-12-21T12:55:58Z</cp:lastPrinted>
  <dcterms:created xsi:type="dcterms:W3CDTF">2014-12-11T13:25:26Z</dcterms:created>
  <dcterms:modified xsi:type="dcterms:W3CDTF">2022-01-18T02:34:28Z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